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10" yWindow="-110" windowWidth="22080" windowHeight="13180" activeTab="1"/>
  </bookViews>
  <sheets>
    <sheet name="Run on 8-5-19" sheetId="1" r:id="rId1"/>
    <sheet name="Run on 8-12-19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4" i="3" l="1"/>
  <c r="W5" i="3"/>
  <c r="W6" i="3"/>
  <c r="W7" i="3"/>
  <c r="W8" i="3"/>
  <c r="W9" i="3"/>
  <c r="W10" i="3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V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U4" i="3"/>
  <c r="U5" i="3"/>
  <c r="U6" i="3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O52" i="1" l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O3" i="1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S9" i="3" l="1"/>
  <c r="R9" i="3"/>
  <c r="Q9" i="3"/>
  <c r="P9" i="3"/>
  <c r="S21" i="3"/>
  <c r="R21" i="3"/>
  <c r="Q21" i="3"/>
  <c r="P21" i="3"/>
  <c r="P33" i="3"/>
  <c r="S33" i="3"/>
  <c r="R33" i="3"/>
  <c r="Q33" i="3"/>
  <c r="P45" i="3"/>
  <c r="S45" i="3"/>
  <c r="R45" i="3"/>
  <c r="Q45" i="3"/>
  <c r="S23" i="3"/>
  <c r="R23" i="3"/>
  <c r="Q23" i="3"/>
  <c r="P23" i="3"/>
  <c r="S44" i="3"/>
  <c r="R44" i="3"/>
  <c r="Q44" i="3"/>
  <c r="P44" i="3"/>
  <c r="V2" i="3"/>
  <c r="S11" i="3"/>
  <c r="R11" i="3"/>
  <c r="Q11" i="3"/>
  <c r="P11" i="3"/>
  <c r="P12" i="3"/>
  <c r="S12" i="3"/>
  <c r="R12" i="3"/>
  <c r="Q12" i="3"/>
  <c r="S24" i="3"/>
  <c r="R24" i="3"/>
  <c r="P24" i="3"/>
  <c r="Q24" i="3"/>
  <c r="S36" i="3"/>
  <c r="R36" i="3"/>
  <c r="P36" i="3"/>
  <c r="Q36" i="3"/>
  <c r="P48" i="3"/>
  <c r="S48" i="3"/>
  <c r="R48" i="3"/>
  <c r="Q48" i="3"/>
  <c r="S20" i="3"/>
  <c r="R20" i="3"/>
  <c r="Q20" i="3"/>
  <c r="P20" i="3"/>
  <c r="S35" i="3"/>
  <c r="R35" i="3"/>
  <c r="Q35" i="3"/>
  <c r="P35" i="3"/>
  <c r="S13" i="3"/>
  <c r="R13" i="3"/>
  <c r="Q13" i="3"/>
  <c r="P13" i="3"/>
  <c r="S25" i="3"/>
  <c r="R25" i="3"/>
  <c r="Q25" i="3"/>
  <c r="P25" i="3"/>
  <c r="S37" i="3"/>
  <c r="R37" i="3"/>
  <c r="Q37" i="3"/>
  <c r="P37" i="3"/>
  <c r="S49" i="3"/>
  <c r="R49" i="3"/>
  <c r="Q49" i="3"/>
  <c r="P49" i="3"/>
  <c r="S34" i="3"/>
  <c r="R34" i="3"/>
  <c r="Q34" i="3"/>
  <c r="P34" i="3"/>
  <c r="S47" i="3"/>
  <c r="R47" i="3"/>
  <c r="Q47" i="3"/>
  <c r="P47" i="3"/>
  <c r="S14" i="3"/>
  <c r="R14" i="3"/>
  <c r="Q14" i="3"/>
  <c r="P14" i="3"/>
  <c r="S26" i="3"/>
  <c r="R26" i="3"/>
  <c r="Q26" i="3"/>
  <c r="P26" i="3"/>
  <c r="S38" i="3"/>
  <c r="R38" i="3"/>
  <c r="Q38" i="3"/>
  <c r="P38" i="3"/>
  <c r="S50" i="3"/>
  <c r="R50" i="3"/>
  <c r="Q50" i="3"/>
  <c r="P50" i="3"/>
  <c r="P27" i="3"/>
  <c r="S27" i="3"/>
  <c r="R27" i="3"/>
  <c r="Q27" i="3"/>
  <c r="S39" i="3"/>
  <c r="P39" i="3"/>
  <c r="R39" i="3"/>
  <c r="Q39" i="3"/>
  <c r="S51" i="3"/>
  <c r="R51" i="3"/>
  <c r="Q51" i="3"/>
  <c r="P51" i="3"/>
  <c r="S46" i="3"/>
  <c r="R46" i="3"/>
  <c r="Q46" i="3"/>
  <c r="P46" i="3"/>
  <c r="P15" i="3"/>
  <c r="S15" i="3"/>
  <c r="R15" i="3"/>
  <c r="Q15" i="3"/>
  <c r="S4" i="3"/>
  <c r="R4" i="3"/>
  <c r="R2" i="3" s="1"/>
  <c r="Q4" i="3"/>
  <c r="P4" i="3"/>
  <c r="W2" i="3"/>
  <c r="S16" i="3"/>
  <c r="R16" i="3"/>
  <c r="Q16" i="3"/>
  <c r="P16" i="3"/>
  <c r="S28" i="3"/>
  <c r="R28" i="3"/>
  <c r="Q28" i="3"/>
  <c r="P28" i="3"/>
  <c r="S40" i="3"/>
  <c r="R40" i="3"/>
  <c r="Q40" i="3"/>
  <c r="P40" i="3"/>
  <c r="S52" i="3"/>
  <c r="R52" i="3"/>
  <c r="Q52" i="3"/>
  <c r="P52" i="3"/>
  <c r="S8" i="3"/>
  <c r="R8" i="3"/>
  <c r="Q8" i="3"/>
  <c r="P8" i="3"/>
  <c r="S10" i="3"/>
  <c r="R10" i="3"/>
  <c r="Q10" i="3"/>
  <c r="Q2" i="3" s="1"/>
  <c r="P10" i="3"/>
  <c r="S41" i="3"/>
  <c r="R41" i="3"/>
  <c r="Q41" i="3"/>
  <c r="P41" i="3"/>
  <c r="S53" i="3"/>
  <c r="R53" i="3"/>
  <c r="Q53" i="3"/>
  <c r="P53" i="3"/>
  <c r="S5" i="3"/>
  <c r="R5" i="3"/>
  <c r="Q5" i="3"/>
  <c r="P5" i="3"/>
  <c r="S29" i="3"/>
  <c r="R29" i="3"/>
  <c r="Q29" i="3"/>
  <c r="P29" i="3"/>
  <c r="S6" i="3"/>
  <c r="P6" i="3"/>
  <c r="R6" i="3"/>
  <c r="Q6" i="3"/>
  <c r="P18" i="3"/>
  <c r="S18" i="3"/>
  <c r="R18" i="3"/>
  <c r="Q18" i="3"/>
  <c r="P30" i="3"/>
  <c r="S30" i="3"/>
  <c r="R30" i="3"/>
  <c r="Q30" i="3"/>
  <c r="P42" i="3"/>
  <c r="S42" i="3"/>
  <c r="R42" i="3"/>
  <c r="Q42" i="3"/>
  <c r="S32" i="3"/>
  <c r="R32" i="3"/>
  <c r="Q32" i="3"/>
  <c r="P32" i="3"/>
  <c r="S22" i="3"/>
  <c r="R22" i="3"/>
  <c r="Q22" i="3"/>
  <c r="P22" i="3"/>
  <c r="S17" i="3"/>
  <c r="R17" i="3"/>
  <c r="Q17" i="3"/>
  <c r="P17" i="3"/>
  <c r="S7" i="3"/>
  <c r="R7" i="3"/>
  <c r="Q7" i="3"/>
  <c r="P7" i="3"/>
  <c r="P2" i="3" s="1"/>
  <c r="U2" i="3"/>
  <c r="S19" i="3"/>
  <c r="R19" i="3"/>
  <c r="Q19" i="3"/>
  <c r="P19" i="3"/>
  <c r="S31" i="3"/>
  <c r="R31" i="3"/>
  <c r="Q31" i="3"/>
  <c r="P31" i="3"/>
  <c r="S43" i="3"/>
  <c r="R43" i="3"/>
  <c r="Q43" i="3"/>
  <c r="P43" i="3"/>
  <c r="S2" i="3"/>
  <c r="T2" i="3"/>
</calcChain>
</file>

<file path=xl/sharedStrings.xml><?xml version="1.0" encoding="utf-8"?>
<sst xmlns="http://schemas.openxmlformats.org/spreadsheetml/2006/main" count="242" uniqueCount="178">
  <si>
    <t xml:space="preserve">Rank data as of 07/27/19, Start Date: 07/30/19, End Date: 08/05/19, Report: Screen Factors 1 - 6568 of 6568 20 pp50 pp100 pp500 ppAll  Precision 234      </t>
  </si>
  <si>
    <t>Ticker</t>
  </si>
  <si>
    <t>Name</t>
  </si>
  <si>
    <t>Start</t>
  </si>
  <si>
    <t>End</t>
  </si>
  <si>
    <t>Pct</t>
  </si>
  <si>
    <t>MktCap</t>
  </si>
  <si>
    <t>CompleteStmt</t>
  </si>
  <si>
    <t>QtrComplete</t>
  </si>
  <si>
    <t>WeeksIntoQ</t>
  </si>
  <si>
    <t>LatestActualPeriodDate</t>
  </si>
  <si>
    <t>PeriodDateQ</t>
  </si>
  <si>
    <t>LatestNewsDate</t>
  </si>
  <si>
    <t>LatestFilingDate</t>
  </si>
  <si>
    <t>A3M1YA3M1Y Y!NwsCustomize...</t>
  </si>
  <si>
    <t>Agilent Technologies Inc</t>
  </si>
  <si>
    <t>AA3M1YAA3M1Y Y!NwsCustomize...</t>
  </si>
  <si>
    <t>Alcoa Corp</t>
  </si>
  <si>
    <t>AABVF3M1YAABVF3M1Y Y!NwsCustomize...</t>
  </si>
  <si>
    <t>Aberdeen International Inc</t>
  </si>
  <si>
    <t>AAC3M1YAAC3M1Y Y!NwsCustomize...</t>
  </si>
  <si>
    <t>AAC Holdings Inc</t>
  </si>
  <si>
    <t>AACTF3M1YAACTF3M1Y Y!NwsCustomize...</t>
  </si>
  <si>
    <t>Aurora Solar Technologies Inc</t>
  </si>
  <si>
    <t>AAGH3M1YAAGH3M1Y Y!NwsCustomize...</t>
  </si>
  <si>
    <t>America Great Health</t>
  </si>
  <si>
    <t>AAL3M1YAAL3M1Y Y!NwsCustomize...</t>
  </si>
  <si>
    <t>American Airlines Group Inc</t>
  </si>
  <si>
    <t>AAMC3M1YAAMC3M1Y Y!NwsCustomize...</t>
  </si>
  <si>
    <t>Altisource Asset Management Corp</t>
  </si>
  <si>
    <t>AAME3M1YAAME3M1Y Y!NwsCustomize...</t>
  </si>
  <si>
    <t>Atlantic American Corp</t>
  </si>
  <si>
    <t>AAMMF3M1YAAMMF3M1Y Y!NwsCustomize...</t>
  </si>
  <si>
    <t>Almadex Minerals Ltd</t>
  </si>
  <si>
    <t>AAN3M1YAAN3M1Y Y!NwsCustomize...</t>
  </si>
  <si>
    <t>Aaron's Inc</t>
  </si>
  <si>
    <t>AAOI3M1YAAOI3M1Y Y!NwsCustomize...</t>
  </si>
  <si>
    <t>Applied Optoelectronics Inc</t>
  </si>
  <si>
    <t>AAON3M1YAAON3M1Y Y!NwsCustomize...</t>
  </si>
  <si>
    <t>AAON Inc</t>
  </si>
  <si>
    <t>AAP3M1YAAP3M1Y Y!NwsCustomize...</t>
  </si>
  <si>
    <t>Advance Auto Parts Inc.</t>
  </si>
  <si>
    <t>AAPL3M1YAAPL3M1Y Y!NwsCustomize...</t>
  </si>
  <si>
    <t>Apple Inc</t>
  </si>
  <si>
    <t>AASP3M1YAASP3M1Y Y!NwsCustomize...</t>
  </si>
  <si>
    <t>All American Sportpark Inc</t>
  </si>
  <si>
    <t>AAT3M1YAAT3M1Y Y!NwsCustomize...</t>
  </si>
  <si>
    <t>American Assets Trust Inc</t>
  </si>
  <si>
    <t>AATP3M1YAATP3M1Y Y!NwsCustomize...</t>
  </si>
  <si>
    <t>Agape ATP Corp</t>
  </si>
  <si>
    <t>AAU3M1YAAU3M1Y Y!NwsCustomize...</t>
  </si>
  <si>
    <t>Almaden Minerals Ltd</t>
  </si>
  <si>
    <t>AAVVF3M1YAAVVF3M1Y Y!NwsCustomize...</t>
  </si>
  <si>
    <t>Advantage Oil &amp; Gas Ltd</t>
  </si>
  <si>
    <t>AAWW3M1YAAWW3M1Y Y!NwsCustomize...</t>
  </si>
  <si>
    <t>Atlas Air Worldwide Holdings Inc.</t>
  </si>
  <si>
    <t>AAXN3M1YAAXN3M1Y Y!NwsCustomize...</t>
  </si>
  <si>
    <t>Axon Enterprise Inc</t>
  </si>
  <si>
    <t>AB3M1YAB3M1Y Y!NwsCustomize...</t>
  </si>
  <si>
    <t>AllianceBernstein Holding LP</t>
  </si>
  <si>
    <t>ABB3M1YABB3M1Y Y!NwsCustomize...</t>
  </si>
  <si>
    <t>ABB Ltd</t>
  </si>
  <si>
    <t>ABBB3M1YABBB3M1Y Y!NwsCustomize...</t>
  </si>
  <si>
    <t>Auburn Bancorp Inc</t>
  </si>
  <si>
    <t>ABBV3M1YABBV3M1Y Y!NwsCustomize...</t>
  </si>
  <si>
    <t>AbbVie Inc</t>
  </si>
  <si>
    <t>ABC3M1YABC3M1Y Y!NwsCustomize...</t>
  </si>
  <si>
    <t>AmerisourceBergen Corp</t>
  </si>
  <si>
    <t>ABCAF3M1YABCAF3M1Y Y!NwsCustomize...</t>
  </si>
  <si>
    <t>Athabasca Minerals Inc</t>
  </si>
  <si>
    <t>ABCB3M1YABCB3M1Y Y!NwsCustomize...</t>
  </si>
  <si>
    <t>Ameris Bancorp</t>
  </si>
  <si>
    <t>ABCFF3M1YABCFF3M1Y Y!NwsCustomize...</t>
  </si>
  <si>
    <t>Abacus Mining &amp; Exploration Corp</t>
  </si>
  <si>
    <t>ABCP3M1YABCP3M1Y Y!NwsCustomize...</t>
  </si>
  <si>
    <t>Ambase Corp</t>
  </si>
  <si>
    <t>ABDC3M1YABDC3M1Y Y!NwsCustomize...</t>
  </si>
  <si>
    <t>Alcentra Capital Corp</t>
  </si>
  <si>
    <t>ABEO3M1YABEO3M1Y Y!NwsCustomize...</t>
  </si>
  <si>
    <t>Abeona Therapeutics Inc</t>
  </si>
  <si>
    <t>ABEV3M1YABEV3M1Y Y!NwsCustomize...</t>
  </si>
  <si>
    <t>Ambev SA</t>
  </si>
  <si>
    <t>ABG3M1YABG3M1Y Y!NwsCustomize...</t>
  </si>
  <si>
    <t>Asbury Automotive Group Inc</t>
  </si>
  <si>
    <t>ABIL3M1YABIL3M1Y Y!NwsCustomize...</t>
  </si>
  <si>
    <t>Ability Inc</t>
  </si>
  <si>
    <t>ABIO3M1YABIO3M1Y Y!NwsCustomize...</t>
  </si>
  <si>
    <t>ARCA biopharma Inc</t>
  </si>
  <si>
    <t>ABLT3M1YABLT3M1Y Y!NwsCustomize...</t>
  </si>
  <si>
    <t>American Biltrite Inc.</t>
  </si>
  <si>
    <t>ABM3M1YABM3M1Y Y!NwsCustomize...</t>
  </si>
  <si>
    <t>ABM Industries Inc</t>
  </si>
  <si>
    <t>ABMC3M1YABMC3M1Y Y!NwsCustomize...</t>
  </si>
  <si>
    <t>American Bio Medica Corp.</t>
  </si>
  <si>
    <t>ABMD3M1YABMD3M1Y Y!NwsCustomize...</t>
  </si>
  <si>
    <t>ABIOMED Inc</t>
  </si>
  <si>
    <t>ABMT3M1YABMT3M1Y Y!NwsCustomize...</t>
  </si>
  <si>
    <t>Advanced BioMedical Technologies Inc</t>
  </si>
  <si>
    <t>ABQQ3M1YABQQ3M1Y Y!NwsCustomize...</t>
  </si>
  <si>
    <t>Ab International Group Cp</t>
  </si>
  <si>
    <t>ABR3M1YABR3M1Y Y!NwsCustomize...</t>
  </si>
  <si>
    <t>Arbor Realty Trust Inc.</t>
  </si>
  <si>
    <t>ABSSF3M1YABSSF3M1Y Y!NwsCustomize...</t>
  </si>
  <si>
    <t>AirBoss of America Corp</t>
  </si>
  <si>
    <t>ABT3M1YABT3M1Y Y!NwsCustomize...</t>
  </si>
  <si>
    <t>Abbott Laboratories</t>
  </si>
  <si>
    <t>ABTX3M1YABTX3M1Y Y!NwsCustomize...</t>
  </si>
  <si>
    <t>Allegiance Bancshares Inc</t>
  </si>
  <si>
    <t>ABUS3M1YABUS3M1Y Y!NwsCustomize...</t>
  </si>
  <si>
    <t>Arbutus Biopharma Corp</t>
  </si>
  <si>
    <t>ABWN3M1YABWN3M1Y Y!NwsCustomize...</t>
  </si>
  <si>
    <t>Airborne Wireless Network</t>
  </si>
  <si>
    <t>AC3M1YAC3M1Y Y!NwsCustomize...</t>
  </si>
  <si>
    <t>Associated Capital Group Inc</t>
  </si>
  <si>
    <t>Rank data as of 07/27/19, Start Date: 07/29/19, End Date: 08/12/19, Report: Screen Factors1 - 6572 of657220 pp50 pp100 pp500 ppAllPrecision234</t>
  </si>
  <si>
    <t>A3M 1YA     3M 1Y Y!Nws Customize...</t>
  </si>
  <si>
    <t>AA3M 1YAA     3M 1Y Y!Nws Customize...</t>
  </si>
  <si>
    <t>AABVF3M 1YAABVF     3M 1Y Y!Nws Customize...</t>
  </si>
  <si>
    <t>AAC3M 1YAAC     3M 1Y Y!Nws Customize...</t>
  </si>
  <si>
    <t>AACTF3M 1YAACTF     3M 1Y Y!Nws Customize...</t>
  </si>
  <si>
    <t>AAGH3M 1YAAGH     3M 1Y Y!Nws Customize...</t>
  </si>
  <si>
    <t>AAL3M 1YAAL     3M 1Y Y!Nws Customize...</t>
  </si>
  <si>
    <t>AAMC3M 1YAAMC     3M 1Y Y!Nws Customize...</t>
  </si>
  <si>
    <t>AAME3M 1YAAME     3M 1Y Y!Nws Customize...</t>
  </si>
  <si>
    <t>AAMMF3M 1YAAMMF     3M 1Y Y!Nws Customize...</t>
  </si>
  <si>
    <t>AAN3M 1YAAN     3M 1Y Y!Nws Customize...</t>
  </si>
  <si>
    <t>AAOI3M 1YAAOI     3M 1Y Y!Nws Customize...</t>
  </si>
  <si>
    <t>AAON3M 1YAAON     3M 1Y Y!Nws Customize...</t>
  </si>
  <si>
    <t>AAP3M 1YAAP     3M 1Y Y!Nws Customize...</t>
  </si>
  <si>
    <t>AAPL3M 1YAAPL     3M 1Y Y!Nws Customize...</t>
  </si>
  <si>
    <t>AASP3M 1YAASP     3M 1Y Y!Nws Customize...</t>
  </si>
  <si>
    <t>AAT3M 1YAAT     3M 1Y Y!Nws Customize...</t>
  </si>
  <si>
    <t>AATP3M 1YAATP     3M 1Y Y!Nws Customize...</t>
  </si>
  <si>
    <t>AAU3M 1YAAU     3M 1Y Y!Nws Customize...</t>
  </si>
  <si>
    <t>AAVVF3M 1YAAVVF     3M 1Y Y!Nws Customize...</t>
  </si>
  <si>
    <t>AAWW3M 1YAAWW     3M 1Y Y!Nws Customize...</t>
  </si>
  <si>
    <t>AAXN3M 1YAAXN     3M 1Y Y!Nws Customize...</t>
  </si>
  <si>
    <t>AB3M 1YAB     3M 1Y Y!Nws Customize...</t>
  </si>
  <si>
    <t>ABB3M 1YABB     3M 1Y Y!Nws Customize...</t>
  </si>
  <si>
    <t>ABBB3M 1YABBB     3M 1Y Y!Nws Customize...</t>
  </si>
  <si>
    <t>ABBV3M 1YABBV     3M 1Y Y!Nws Customize...</t>
  </si>
  <si>
    <t>ABC3M 1YABC     3M 1Y Y!Nws Customize...</t>
  </si>
  <si>
    <t>ABCAF3M 1YABCAF     3M 1Y Y!Nws Customize...</t>
  </si>
  <si>
    <t>ABCB3M 1YABCB     3M 1Y Y!Nws Customize...</t>
  </si>
  <si>
    <t>ABCFF3M 1YABCFF     3M 1Y Y!Nws Customize...</t>
  </si>
  <si>
    <t>ABCP3M 1YABCP     3M 1Y Y!Nws Customize...</t>
  </si>
  <si>
    <t>ABDC3M 1YABDC     3M 1Y Y!Nws Customize...</t>
  </si>
  <si>
    <t>ABEO3M 1YABEO     3M 1Y Y!Nws Customize...</t>
  </si>
  <si>
    <t>ABEV3M 1YABEV     3M 1Y Y!Nws Customize...</t>
  </si>
  <si>
    <t>ABG3M 1YABG     3M 1Y Y!Nws Customize...</t>
  </si>
  <si>
    <t>ABIL3M 1YABIL     3M 1Y Y!Nws Customize...</t>
  </si>
  <si>
    <t>ABIO3M 1YABIO     3M 1Y Y!Nws Customize...</t>
  </si>
  <si>
    <t>ABLT3M 1YABLT     3M 1Y Y!Nws Customize...</t>
  </si>
  <si>
    <t>ABM3M 1YABM     3M 1Y Y!Nws Customize...</t>
  </si>
  <si>
    <t>ABMC3M 1YABMC     3M 1Y Y!Nws Customize...</t>
  </si>
  <si>
    <t>ABMD3M 1YABMD     3M 1Y Y!Nws Customize...</t>
  </si>
  <si>
    <t>ABMT3M 1YABMT     3M 1Y Y!Nws Customize...</t>
  </si>
  <si>
    <t>ABQQ3M 1YABQQ     3M 1Y Y!Nws Customize...</t>
  </si>
  <si>
    <t>ABR3M 1YABR     3M 1Y Y!Nws Customize...</t>
  </si>
  <si>
    <t>ABSSF3M 1YABSSF     3M 1Y Y!Nws Customize...</t>
  </si>
  <si>
    <t>ABT3M 1YABT     3M 1Y Y!Nws Customize...</t>
  </si>
  <si>
    <t>ABTX3M 1YABTX     3M 1Y Y!Nws Customize...</t>
  </si>
  <si>
    <t>ABUS3M 1YABUS     3M 1Y Y!Nws Customize...</t>
  </si>
  <si>
    <t>ABWN3M 1YABWN     3M 1Y Y!Nws Customize...</t>
  </si>
  <si>
    <t>AC3M 1YAC     3M 1Y Y!Nws Customize...</t>
  </si>
  <si>
    <t>Other</t>
  </si>
  <si>
    <t>Column1</t>
  </si>
  <si>
    <t>MktCap2</t>
  </si>
  <si>
    <t>CompleteStmt3</t>
  </si>
  <si>
    <t>QtrComplete4</t>
  </si>
  <si>
    <t>WeeksIntoQ5</t>
  </si>
  <si>
    <t>LatestActualPeriodDate6</t>
  </si>
  <si>
    <t>PeriodDateQ7</t>
  </si>
  <si>
    <t>LatestNewsDate8</t>
  </si>
  <si>
    <t>LatestFilingDate9</t>
  </si>
  <si>
    <t>MATCH</t>
  </si>
  <si>
    <t>Does this match previous weeks data?</t>
  </si>
  <si>
    <t>Actual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</si>
</sst>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applyNumberFormat="1"/>
    <xf numFmtId="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2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</cellXfs>
  <cellStyles count="1">
    <cellStyle name="Normal" xfId="0" builtinId="0"/>
  </cellStyles>
  <dxfs count="20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" formatCode="0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0" formatCode="General"/>
    </dxf>
    <dxf>
      <font>
        <color rgb="FFFF0000"/>
      </font>
    </dxf>
    <dxf>
      <numFmt numFmtId="0" formatCode="General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2:O52" totalsRowShown="0">
  <autoFilter ref="A2:O52"/>
  <sortState ref="A3:O52">
    <sortCondition ref="B2:B52"/>
  </sortState>
  <tableColumns count="15">
    <tableColumn id="1" name="Column1"/>
    <tableColumn id="2" name="Ticker"/>
    <tableColumn id="3" name="Name"/>
    <tableColumn id="4" name="Start"/>
    <tableColumn id="5" name="End"/>
    <tableColumn id="6" name="Pct"/>
    <tableColumn id="7" name="MktCap"/>
    <tableColumn id="8" name="CompleteStmt"/>
    <tableColumn id="9" name="QtrComplete"/>
    <tableColumn id="10" name="WeeksIntoQ"/>
    <tableColumn id="11" name="LatestActualPeriodDate" dataDxfId="19"/>
    <tableColumn id="12" name="PeriodDateQ" dataDxfId="18"/>
    <tableColumn id="13" name="LatestNewsDate" dataDxfId="17"/>
    <tableColumn id="14" name="LatestFilingDate" dataDxfId="16"/>
    <tableColumn id="15" name="Other" dataDxfId="15">
      <calculatedColumnFormula>MATCH(C3,'Run on 8-12-19'!$C$4:$C$469,0)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3:W53" totalsRowShown="0" headerRowDxfId="13">
  <autoFilter ref="A3:W53"/>
  <sortState ref="A4:W53">
    <sortCondition ref="A3:A53"/>
  </sortState>
  <tableColumns count="23">
    <tableColumn id="1" name="Column1"/>
    <tableColumn id="2" name="Ticker"/>
    <tableColumn id="3" name="Name"/>
    <tableColumn id="4" name="Start"/>
    <tableColumn id="5" name="End"/>
    <tableColumn id="6" name="Pct"/>
    <tableColumn id="7" name="MktCap"/>
    <tableColumn id="8" name="CompleteStmt"/>
    <tableColumn id="9" name="QtrComplete"/>
    <tableColumn id="10" name="WeeksIntoQ"/>
    <tableColumn id="11" name="LatestActualPeriodDate" dataDxfId="12"/>
    <tableColumn id="12" name="PeriodDateQ" dataDxfId="11"/>
    <tableColumn id="13" name="LatestNewsDate" dataDxfId="10"/>
    <tableColumn id="14" name="LatestFilingDate" dataDxfId="9"/>
    <tableColumn id="15" name="MATCH" dataDxfId="8">
      <calculatedColumnFormula>MATCH(C4,'Run on 8-5-19'!$C$3:$C$52,0)</calculatedColumnFormula>
    </tableColumn>
    <tableColumn id="16" name="MktCap2" dataDxfId="7">
      <calculatedColumnFormula>INDEX('Run on 8-5-19'!G$3:G$52,Table1[[#This Row],[MATCH]])=G4</calculatedColumnFormula>
    </tableColumn>
    <tableColumn id="17" name="CompleteStmt3" dataDxfId="6">
      <calculatedColumnFormula>INDEX('Run on 8-5-19'!H$3:H$52,Table1[[#This Row],[MATCH]])=H4</calculatedColumnFormula>
    </tableColumn>
    <tableColumn id="18" name="QtrComplete4" dataDxfId="5">
      <calculatedColumnFormula>INDEX('Run on 8-5-19'!I$3:I$52,Table1[[#This Row],[MATCH]])=I4</calculatedColumnFormula>
    </tableColumn>
    <tableColumn id="19" name="WeeksIntoQ5" dataDxfId="4">
      <calculatedColumnFormula>INDEX('Run on 8-5-19'!J$3:J$52,Table1[[#This Row],[MATCH]])=J4</calculatedColumnFormula>
    </tableColumn>
    <tableColumn id="20" name="LatestActualPeriodDate6" dataDxfId="3">
      <calculatedColumnFormula>INDEX('Run on 8-5-19'!K$3:K$52,Table1[[#This Row],[MATCH]]) + 4/24=K4</calculatedColumnFormula>
    </tableColumn>
    <tableColumn id="21" name="PeriodDateQ7" dataDxfId="2">
      <calculatedColumnFormula>INDEX('Run on 8-5-19'!L$3:L$52,Table1[[#This Row],[MATCH]])+4/24=L4</calculatedColumnFormula>
    </tableColumn>
    <tableColumn id="22" name="LatestNewsDate8" dataDxfId="1">
      <calculatedColumnFormula>INDEX('Run on 8-5-19'!M$3:M$52,Table1[[#This Row],[MATCH]])+4/24=M4</calculatedColumnFormula>
    </tableColumn>
    <tableColumn id="23" name="LatestFilingDate9" dataDxfId="0">
      <calculatedColumnFormula>INDEX('Run on 8-5-19'!N$3:N$52,Table1[[#This Row],[MATCH]])+4/24=N4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"/>
  <dimension ref="A1:O52"/>
  <sheetViews>
    <sheetView topLeftCell="A3" workbookViewId="0">
      <selection activeCell="M8" sqref="M8"/>
    </sheetView>
  </sheetViews>
  <sheetFormatPr defaultRowHeight="15.5" x14ac:dyDescent="0.35"/>
  <cols>
    <col min="1" max="1" width="10.08203125" customWidth="1"/>
    <col min="2" max="2" width="17.25" customWidth="1"/>
    <col min="7" max="7" width="9.1640625" customWidth="1"/>
    <col min="8" max="8" width="14.58203125" customWidth="1"/>
    <col min="9" max="9" width="13.5" customWidth="1"/>
    <col min="10" max="10" width="13" customWidth="1"/>
    <col min="11" max="11" width="22.4140625" customWidth="1"/>
    <col min="12" max="12" width="13.5" customWidth="1"/>
    <col min="13" max="13" width="16.1640625" customWidth="1"/>
    <col min="14" max="14" width="16" customWidth="1"/>
  </cols>
  <sheetData>
    <row r="1" spans="1:15" x14ac:dyDescent="0.3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5" x14ac:dyDescent="0.35">
      <c r="A2" t="s">
        <v>166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165</v>
      </c>
    </row>
    <row r="3" spans="1:15" x14ac:dyDescent="0.35">
      <c r="A3">
        <v>1</v>
      </c>
      <c r="B3" t="s">
        <v>14</v>
      </c>
      <c r="C3" t="s">
        <v>15</v>
      </c>
      <c r="D3">
        <v>70.150000000000006</v>
      </c>
      <c r="E3">
        <v>68.08</v>
      </c>
      <c r="F3">
        <v>-2.95</v>
      </c>
      <c r="G3">
        <v>22030.87</v>
      </c>
      <c r="H3">
        <v>1</v>
      </c>
      <c r="I3">
        <v>2</v>
      </c>
      <c r="J3">
        <v>10</v>
      </c>
      <c r="K3" s="1">
        <v>43584.833333333336</v>
      </c>
      <c r="L3" s="1">
        <v>43584.833333333336</v>
      </c>
      <c r="M3" s="1">
        <v>43598.833333333336</v>
      </c>
      <c r="N3" s="1">
        <v>43614.833333333336</v>
      </c>
      <c r="O3" s="2">
        <f>MATCH(C3,'Run on 8-12-19'!$C$4:$C$469,0)</f>
        <v>1</v>
      </c>
    </row>
    <row r="4" spans="1:15" x14ac:dyDescent="0.35">
      <c r="A4">
        <v>2</v>
      </c>
      <c r="B4" t="s">
        <v>16</v>
      </c>
      <c r="C4" t="s">
        <v>17</v>
      </c>
      <c r="D4">
        <v>23.04</v>
      </c>
      <c r="E4">
        <v>20.71</v>
      </c>
      <c r="F4">
        <v>-10.11</v>
      </c>
      <c r="G4">
        <v>4291.7</v>
      </c>
      <c r="H4">
        <v>0</v>
      </c>
      <c r="I4">
        <v>2</v>
      </c>
      <c r="J4">
        <v>1</v>
      </c>
      <c r="K4" s="1">
        <v>43645.833333333336</v>
      </c>
      <c r="L4" s="1">
        <v>43645.833333333336</v>
      </c>
      <c r="M4" s="1">
        <v>43662.833333333336</v>
      </c>
      <c r="N4" s="1">
        <v>25568.833333333332</v>
      </c>
      <c r="O4" s="2">
        <f>MATCH(C4,'Run on 8-12-19'!$C$4:$C$469,0)</f>
        <v>2</v>
      </c>
    </row>
    <row r="5" spans="1:15" x14ac:dyDescent="0.35">
      <c r="A5">
        <v>3</v>
      </c>
      <c r="B5" t="s">
        <v>18</v>
      </c>
      <c r="C5" t="s">
        <v>19</v>
      </c>
      <c r="D5">
        <v>0.04</v>
      </c>
      <c r="E5">
        <v>0.04</v>
      </c>
      <c r="F5">
        <v>-19.22</v>
      </c>
      <c r="G5">
        <v>3.27</v>
      </c>
      <c r="H5">
        <v>1</v>
      </c>
      <c r="I5">
        <v>1</v>
      </c>
      <c r="J5">
        <v>2</v>
      </c>
      <c r="K5" s="1">
        <v>25568.833333333332</v>
      </c>
      <c r="L5" s="1">
        <v>43584.833333333336</v>
      </c>
      <c r="M5" s="1">
        <v>25568.833333333332</v>
      </c>
      <c r="N5" s="1">
        <v>43628.833333333336</v>
      </c>
      <c r="O5" s="2">
        <f>MATCH(C5,'Run on 8-12-19'!$C$4:$C$469,0)</f>
        <v>3</v>
      </c>
    </row>
    <row r="6" spans="1:15" x14ac:dyDescent="0.35">
      <c r="A6">
        <v>4</v>
      </c>
      <c r="B6" t="s">
        <v>20</v>
      </c>
      <c r="C6" t="s">
        <v>21</v>
      </c>
      <c r="D6">
        <v>0.99</v>
      </c>
      <c r="E6">
        <v>0.88</v>
      </c>
      <c r="F6">
        <v>-11.25</v>
      </c>
      <c r="G6">
        <v>24.37</v>
      </c>
      <c r="H6">
        <v>1</v>
      </c>
      <c r="I6">
        <v>1</v>
      </c>
      <c r="J6">
        <v>11</v>
      </c>
      <c r="K6" s="1">
        <v>43554.833333333336</v>
      </c>
      <c r="L6" s="1">
        <v>43554.833333333336</v>
      </c>
      <c r="M6" s="1">
        <v>43593.833333333336</v>
      </c>
      <c r="N6" s="1">
        <v>43597.833333333336</v>
      </c>
      <c r="O6" s="2">
        <f>MATCH(C6,'Run on 8-12-19'!$C$4:$C$469,0)</f>
        <v>4</v>
      </c>
    </row>
    <row r="7" spans="1:15" x14ac:dyDescent="0.35">
      <c r="A7">
        <v>5</v>
      </c>
      <c r="B7" t="s">
        <v>22</v>
      </c>
      <c r="C7" t="s">
        <v>23</v>
      </c>
      <c r="D7">
        <v>0.04</v>
      </c>
      <c r="E7">
        <v>0.03</v>
      </c>
      <c r="F7">
        <v>-9.81</v>
      </c>
      <c r="G7">
        <v>2.97</v>
      </c>
      <c r="H7">
        <v>1</v>
      </c>
      <c r="I7">
        <v>4</v>
      </c>
      <c r="J7">
        <v>2</v>
      </c>
      <c r="K7" s="1">
        <v>25568.833333333332</v>
      </c>
      <c r="L7" s="1">
        <v>43554.833333333336</v>
      </c>
      <c r="M7" s="1">
        <v>25568.833333333332</v>
      </c>
      <c r="N7" s="1">
        <v>43643.833333333336</v>
      </c>
      <c r="O7" s="2">
        <f>MATCH(C7,'Run on 8-12-19'!$C$4:$C$469,0)</f>
        <v>5</v>
      </c>
    </row>
    <row r="8" spans="1:15" x14ac:dyDescent="0.35">
      <c r="A8">
        <v>6</v>
      </c>
      <c r="B8" t="s">
        <v>24</v>
      </c>
      <c r="C8" t="s">
        <v>25</v>
      </c>
      <c r="D8">
        <v>0.02</v>
      </c>
      <c r="E8">
        <v>0.02</v>
      </c>
      <c r="F8">
        <v>0</v>
      </c>
      <c r="G8">
        <v>394.6</v>
      </c>
      <c r="H8">
        <v>1</v>
      </c>
      <c r="I8">
        <v>4</v>
      </c>
      <c r="J8">
        <v>31</v>
      </c>
      <c r="K8" s="1">
        <v>25568.833333333332</v>
      </c>
      <c r="L8" s="1">
        <v>43280.833333333336</v>
      </c>
      <c r="M8" s="1">
        <v>25568.833333333332</v>
      </c>
      <c r="N8" s="1">
        <v>43436.833333333336</v>
      </c>
      <c r="O8" s="2">
        <f>MATCH(C8,'Run on 8-12-19'!$C$4:$C$469,0)</f>
        <v>6</v>
      </c>
    </row>
    <row r="9" spans="1:15" x14ac:dyDescent="0.35">
      <c r="A9">
        <v>7</v>
      </c>
      <c r="B9" t="s">
        <v>26</v>
      </c>
      <c r="C9" t="s">
        <v>27</v>
      </c>
      <c r="D9">
        <v>30.71</v>
      </c>
      <c r="E9">
        <v>29.45</v>
      </c>
      <c r="F9">
        <v>-4.0999999999999996</v>
      </c>
      <c r="G9">
        <v>13909.98</v>
      </c>
      <c r="H9">
        <v>1</v>
      </c>
      <c r="I9">
        <v>2</v>
      </c>
      <c r="J9">
        <v>0</v>
      </c>
      <c r="K9" s="1">
        <v>43645.833333333336</v>
      </c>
      <c r="L9" s="1">
        <v>43645.833333333336</v>
      </c>
      <c r="M9" s="1">
        <v>25568.833333333332</v>
      </c>
      <c r="N9" s="1">
        <v>43670.833333333336</v>
      </c>
      <c r="O9" s="2">
        <f>MATCH(C9,'Run on 8-12-19'!$C$4:$C$469,0)</f>
        <v>7</v>
      </c>
    </row>
    <row r="10" spans="1:15" x14ac:dyDescent="0.35">
      <c r="A10">
        <v>8</v>
      </c>
      <c r="B10" t="s">
        <v>28</v>
      </c>
      <c r="C10" t="s">
        <v>29</v>
      </c>
      <c r="D10">
        <v>9.5500000000000007</v>
      </c>
      <c r="E10">
        <v>10.09</v>
      </c>
      <c r="F10">
        <v>5.65</v>
      </c>
      <c r="G10">
        <v>17.48</v>
      </c>
      <c r="H10">
        <v>1</v>
      </c>
      <c r="I10">
        <v>1</v>
      </c>
      <c r="J10">
        <v>9</v>
      </c>
      <c r="K10" s="1">
        <v>25568.833333333332</v>
      </c>
      <c r="L10" s="1">
        <v>43554.833333333336</v>
      </c>
      <c r="M10" s="1">
        <v>25568.833333333332</v>
      </c>
      <c r="N10" s="1">
        <v>43592.833333333336</v>
      </c>
      <c r="O10" s="2">
        <f>MATCH(C10,'Run on 8-12-19'!$C$4:$C$469,0)</f>
        <v>8</v>
      </c>
    </row>
    <row r="11" spans="1:15" x14ac:dyDescent="0.35">
      <c r="A11">
        <v>9</v>
      </c>
      <c r="B11" t="s">
        <v>30</v>
      </c>
      <c r="C11" t="s">
        <v>31</v>
      </c>
      <c r="D11">
        <v>2.36</v>
      </c>
      <c r="E11">
        <v>2.35</v>
      </c>
      <c r="F11">
        <v>-0.42</v>
      </c>
      <c r="G11">
        <v>46.55</v>
      </c>
      <c r="H11">
        <v>1</v>
      </c>
      <c r="I11">
        <v>1</v>
      </c>
      <c r="J11">
        <v>7</v>
      </c>
      <c r="K11" s="1">
        <v>25568.833333333332</v>
      </c>
      <c r="L11" s="1">
        <v>43554.833333333336</v>
      </c>
      <c r="M11" s="1">
        <v>25568.833333333332</v>
      </c>
      <c r="N11" s="1">
        <v>43597.833333333336</v>
      </c>
      <c r="O11" s="2">
        <f>MATCH(C11,'Run on 8-12-19'!$C$4:$C$469,0)</f>
        <v>9</v>
      </c>
    </row>
    <row r="12" spans="1:15" x14ac:dyDescent="0.35">
      <c r="A12">
        <v>10</v>
      </c>
      <c r="B12" t="s">
        <v>32</v>
      </c>
      <c r="C12" t="s">
        <v>33</v>
      </c>
      <c r="D12">
        <v>0.28999999999999998</v>
      </c>
      <c r="E12">
        <v>0.26</v>
      </c>
      <c r="F12">
        <v>-12.94</v>
      </c>
      <c r="G12">
        <v>16.03</v>
      </c>
      <c r="H12">
        <v>1</v>
      </c>
      <c r="I12">
        <v>1</v>
      </c>
      <c r="J12">
        <v>7</v>
      </c>
      <c r="K12" s="1">
        <v>25568.833333333332</v>
      </c>
      <c r="L12" s="1">
        <v>43554.833333333336</v>
      </c>
      <c r="M12" s="1">
        <v>25568.833333333332</v>
      </c>
      <c r="N12" s="1">
        <v>43613.833333333336</v>
      </c>
      <c r="O12" s="2">
        <f>MATCH(C12,'Run on 8-12-19'!$C$4:$C$469,0)</f>
        <v>10</v>
      </c>
    </row>
    <row r="13" spans="1:15" x14ac:dyDescent="0.35">
      <c r="A13">
        <v>11</v>
      </c>
      <c r="B13" t="s">
        <v>34</v>
      </c>
      <c r="C13" t="s">
        <v>35</v>
      </c>
      <c r="D13">
        <v>63.17</v>
      </c>
      <c r="E13">
        <v>61.45</v>
      </c>
      <c r="F13">
        <v>-2.72</v>
      </c>
      <c r="G13">
        <v>4328.41</v>
      </c>
      <c r="H13">
        <v>1</v>
      </c>
      <c r="I13">
        <v>2</v>
      </c>
      <c r="J13">
        <v>0</v>
      </c>
      <c r="K13" s="1">
        <v>43645.833333333336</v>
      </c>
      <c r="L13" s="1">
        <v>43645.833333333336</v>
      </c>
      <c r="M13" s="1">
        <v>25568.833333333332</v>
      </c>
      <c r="N13" s="1">
        <v>43670.833333333336</v>
      </c>
      <c r="O13" s="2">
        <f>MATCH(C13,'Run on 8-12-19'!$C$4:$C$469,0)</f>
        <v>11</v>
      </c>
    </row>
    <row r="14" spans="1:15" x14ac:dyDescent="0.35">
      <c r="A14">
        <v>12</v>
      </c>
      <c r="B14" t="s">
        <v>36</v>
      </c>
      <c r="C14" t="s">
        <v>37</v>
      </c>
      <c r="D14">
        <v>9.48</v>
      </c>
      <c r="E14">
        <v>9.9600000000000009</v>
      </c>
      <c r="F14">
        <v>5.0599999999999996</v>
      </c>
      <c r="G14">
        <v>185.16</v>
      </c>
      <c r="H14">
        <v>1</v>
      </c>
      <c r="I14">
        <v>1</v>
      </c>
      <c r="J14">
        <v>11</v>
      </c>
      <c r="K14" s="1">
        <v>43554.833333333336</v>
      </c>
      <c r="L14" s="1">
        <v>43554.833333333336</v>
      </c>
      <c r="M14" s="1">
        <v>43592.833333333336</v>
      </c>
      <c r="N14" s="1">
        <v>43593.833333333336</v>
      </c>
      <c r="O14" s="2">
        <f>MATCH(C14,'Run on 8-12-19'!$C$4:$C$469,0)</f>
        <v>12</v>
      </c>
    </row>
    <row r="15" spans="1:15" x14ac:dyDescent="0.35">
      <c r="A15">
        <v>13</v>
      </c>
      <c r="B15" t="s">
        <v>38</v>
      </c>
      <c r="C15" t="s">
        <v>39</v>
      </c>
      <c r="D15">
        <v>51.61</v>
      </c>
      <c r="E15">
        <v>46.6</v>
      </c>
      <c r="F15">
        <v>-9.7100000000000009</v>
      </c>
      <c r="G15">
        <v>2696.64</v>
      </c>
      <c r="H15">
        <v>1</v>
      </c>
      <c r="I15">
        <v>1</v>
      </c>
      <c r="J15">
        <v>11</v>
      </c>
      <c r="K15" s="1">
        <v>43554.833333333336</v>
      </c>
      <c r="L15" s="1">
        <v>43554.833333333336</v>
      </c>
      <c r="M15" s="1">
        <v>25568.833333333332</v>
      </c>
      <c r="N15" s="1">
        <v>43586.833333333336</v>
      </c>
      <c r="O15" s="2">
        <f>MATCH(C15,'Run on 8-12-19'!$C$4:$C$469,0)</f>
        <v>13</v>
      </c>
    </row>
    <row r="16" spans="1:15" x14ac:dyDescent="0.35">
      <c r="A16">
        <v>14</v>
      </c>
      <c r="B16" t="s">
        <v>40</v>
      </c>
      <c r="C16" t="s">
        <v>41</v>
      </c>
      <c r="D16">
        <v>151.80000000000001</v>
      </c>
      <c r="E16">
        <v>145.78</v>
      </c>
      <c r="F16">
        <v>-3.97</v>
      </c>
      <c r="G16">
        <v>10948.5</v>
      </c>
      <c r="H16">
        <v>1</v>
      </c>
      <c r="I16">
        <v>1</v>
      </c>
      <c r="J16">
        <v>9</v>
      </c>
      <c r="K16" s="1">
        <v>43554.833333333336</v>
      </c>
      <c r="L16" s="1">
        <v>43554.833333333336</v>
      </c>
      <c r="M16" s="1">
        <v>25568.833333333332</v>
      </c>
      <c r="N16" s="1">
        <v>43606.833333333336</v>
      </c>
      <c r="O16" s="2">
        <f>MATCH(C16,'Run on 8-12-19'!$C$4:$C$469,0)</f>
        <v>14</v>
      </c>
    </row>
    <row r="17" spans="1:15" x14ac:dyDescent="0.35">
      <c r="A17">
        <v>15</v>
      </c>
      <c r="B17" t="s">
        <v>42</v>
      </c>
      <c r="C17" t="s">
        <v>43</v>
      </c>
      <c r="D17">
        <v>208.78</v>
      </c>
      <c r="E17">
        <v>204.02</v>
      </c>
      <c r="F17">
        <v>-2.2799999999999998</v>
      </c>
      <c r="G17">
        <v>957117.24</v>
      </c>
      <c r="H17">
        <v>1</v>
      </c>
      <c r="I17">
        <v>2</v>
      </c>
      <c r="J17">
        <v>12</v>
      </c>
      <c r="K17" s="1">
        <v>43554.833333333336</v>
      </c>
      <c r="L17" s="1">
        <v>43554.833333333336</v>
      </c>
      <c r="M17" s="1">
        <v>43584.833333333336</v>
      </c>
      <c r="N17" s="1">
        <v>43585.833333333336</v>
      </c>
      <c r="O17" s="2">
        <f>MATCH(C17,'Run on 8-12-19'!$C$4:$C$469,0)</f>
        <v>15</v>
      </c>
    </row>
    <row r="18" spans="1:15" x14ac:dyDescent="0.35">
      <c r="A18">
        <v>16</v>
      </c>
      <c r="B18" t="s">
        <v>44</v>
      </c>
      <c r="C18" t="s">
        <v>45</v>
      </c>
      <c r="D18">
        <v>0.46</v>
      </c>
      <c r="E18">
        <v>0.46</v>
      </c>
      <c r="F18">
        <v>0</v>
      </c>
      <c r="G18">
        <v>2.6</v>
      </c>
      <c r="H18">
        <v>1</v>
      </c>
      <c r="I18">
        <v>1</v>
      </c>
      <c r="J18">
        <v>8</v>
      </c>
      <c r="K18" s="1">
        <v>25568.833333333332</v>
      </c>
      <c r="L18" s="1">
        <v>43554.833333333336</v>
      </c>
      <c r="M18" s="1">
        <v>25568.833333333332</v>
      </c>
      <c r="N18" s="1">
        <v>43598.833333333336</v>
      </c>
      <c r="O18" s="2">
        <f>MATCH(C18,'Run on 8-12-19'!$C$4:$C$469,0)</f>
        <v>16</v>
      </c>
    </row>
    <row r="19" spans="1:15" x14ac:dyDescent="0.35">
      <c r="A19">
        <v>17</v>
      </c>
      <c r="B19" t="s">
        <v>46</v>
      </c>
      <c r="C19" t="s">
        <v>47</v>
      </c>
      <c r="D19">
        <v>46.94</v>
      </c>
      <c r="E19">
        <v>46.83</v>
      </c>
      <c r="F19">
        <v>-0.23</v>
      </c>
      <c r="G19">
        <v>2229.04</v>
      </c>
      <c r="H19">
        <v>1</v>
      </c>
      <c r="I19">
        <v>1</v>
      </c>
      <c r="J19">
        <v>12</v>
      </c>
      <c r="K19" s="1">
        <v>25568.833333333332</v>
      </c>
      <c r="L19" s="1">
        <v>43554.833333333336</v>
      </c>
      <c r="M19" s="1">
        <v>43584.833333333336</v>
      </c>
      <c r="N19" s="1">
        <v>43587.833333333336</v>
      </c>
      <c r="O19" s="2">
        <f>MATCH(C19,'Run on 8-12-19'!$C$4:$C$469,0)</f>
        <v>17</v>
      </c>
    </row>
    <row r="20" spans="1:15" x14ac:dyDescent="0.35">
      <c r="A20">
        <v>18</v>
      </c>
      <c r="B20" t="s">
        <v>48</v>
      </c>
      <c r="C20" t="s">
        <v>49</v>
      </c>
      <c r="D20">
        <v>8.3000000000000007</v>
      </c>
      <c r="E20">
        <v>8.3000000000000007</v>
      </c>
      <c r="F20">
        <v>0</v>
      </c>
      <c r="G20">
        <v>3123.09</v>
      </c>
      <c r="H20">
        <v>1</v>
      </c>
      <c r="I20">
        <v>3</v>
      </c>
      <c r="J20">
        <v>8</v>
      </c>
      <c r="K20" s="1">
        <v>25568.833333333332</v>
      </c>
      <c r="L20" s="1">
        <v>43554.833333333336</v>
      </c>
      <c r="M20" s="1">
        <v>25568.833333333332</v>
      </c>
      <c r="N20" s="1">
        <v>43597.833333333336</v>
      </c>
      <c r="O20" s="2">
        <f>MATCH(C20,'Run on 8-12-19'!$C$4:$C$469,0)</f>
        <v>18</v>
      </c>
    </row>
    <row r="21" spans="1:15" x14ac:dyDescent="0.35">
      <c r="A21">
        <v>19</v>
      </c>
      <c r="B21" t="s">
        <v>50</v>
      </c>
      <c r="C21" t="s">
        <v>51</v>
      </c>
      <c r="D21">
        <v>0.76</v>
      </c>
      <c r="E21">
        <v>0.7</v>
      </c>
      <c r="F21">
        <v>-6.78</v>
      </c>
      <c r="G21">
        <v>84.91</v>
      </c>
      <c r="H21">
        <v>1</v>
      </c>
      <c r="I21">
        <v>1</v>
      </c>
      <c r="J21">
        <v>8</v>
      </c>
      <c r="K21" s="1">
        <v>25568.833333333332</v>
      </c>
      <c r="L21" s="1">
        <v>43554.833333333336</v>
      </c>
      <c r="M21" s="1">
        <v>25568.833333333332</v>
      </c>
      <c r="N21" s="1">
        <v>43597.833333333336</v>
      </c>
      <c r="O21" s="2">
        <f>MATCH(C21,'Run on 8-12-19'!$C$4:$C$469,0)</f>
        <v>19</v>
      </c>
    </row>
    <row r="22" spans="1:15" x14ac:dyDescent="0.35">
      <c r="A22">
        <v>20</v>
      </c>
      <c r="B22" t="s">
        <v>52</v>
      </c>
      <c r="C22" t="s">
        <v>53</v>
      </c>
      <c r="D22">
        <v>1.41</v>
      </c>
      <c r="E22">
        <v>1.43</v>
      </c>
      <c r="F22">
        <v>1.66</v>
      </c>
      <c r="G22">
        <v>249.16</v>
      </c>
      <c r="H22">
        <v>1</v>
      </c>
      <c r="I22">
        <v>1</v>
      </c>
      <c r="J22">
        <v>11</v>
      </c>
      <c r="K22" s="1">
        <v>43554.833333333336</v>
      </c>
      <c r="L22" s="1">
        <v>43554.833333333336</v>
      </c>
      <c r="M22" s="1">
        <v>25568.833333333332</v>
      </c>
      <c r="N22" s="1">
        <v>43586.833333333336</v>
      </c>
      <c r="O22" s="2">
        <f>MATCH(C22,'Run on 8-12-19'!$C$4:$C$469,0)</f>
        <v>20</v>
      </c>
    </row>
    <row r="23" spans="1:15" x14ac:dyDescent="0.35">
      <c r="A23">
        <v>21</v>
      </c>
      <c r="B23" t="s">
        <v>54</v>
      </c>
      <c r="C23" t="s">
        <v>55</v>
      </c>
      <c r="D23">
        <v>46.6</v>
      </c>
      <c r="E23">
        <v>32.75</v>
      </c>
      <c r="F23">
        <v>-29.72</v>
      </c>
      <c r="G23">
        <v>1180.83</v>
      </c>
      <c r="H23">
        <v>1</v>
      </c>
      <c r="I23">
        <v>1</v>
      </c>
      <c r="J23">
        <v>12</v>
      </c>
      <c r="K23" s="1">
        <v>43554.833333333336</v>
      </c>
      <c r="L23" s="1">
        <v>43554.833333333336</v>
      </c>
      <c r="M23" s="1">
        <v>25568.833333333332</v>
      </c>
      <c r="N23" s="1">
        <v>43585.833333333336</v>
      </c>
      <c r="O23" s="2">
        <f>MATCH(C23,'Run on 8-12-19'!$C$4:$C$469,0)</f>
        <v>21</v>
      </c>
    </row>
    <row r="24" spans="1:15" x14ac:dyDescent="0.35">
      <c r="A24">
        <v>22</v>
      </c>
      <c r="B24" t="s">
        <v>56</v>
      </c>
      <c r="C24" t="s">
        <v>57</v>
      </c>
      <c r="D24">
        <v>69.64</v>
      </c>
      <c r="E24">
        <v>69.08</v>
      </c>
      <c r="F24">
        <v>-0.8</v>
      </c>
      <c r="G24">
        <v>4108.08</v>
      </c>
      <c r="H24">
        <v>1</v>
      </c>
      <c r="I24">
        <v>1</v>
      </c>
      <c r="J24">
        <v>10</v>
      </c>
      <c r="K24" s="1">
        <v>43554.833333333336</v>
      </c>
      <c r="L24" s="1">
        <v>43554.833333333336</v>
      </c>
      <c r="M24" s="1">
        <v>43593.833333333336</v>
      </c>
      <c r="N24" s="1">
        <v>43594.833333333336</v>
      </c>
      <c r="O24" s="2">
        <f>MATCH(C24,'Run on 8-12-19'!$C$4:$C$469,0)</f>
        <v>22</v>
      </c>
    </row>
    <row r="25" spans="1:15" x14ac:dyDescent="0.35">
      <c r="A25">
        <v>23</v>
      </c>
      <c r="B25" t="s">
        <v>58</v>
      </c>
      <c r="C25" t="s">
        <v>59</v>
      </c>
      <c r="D25">
        <v>29.33</v>
      </c>
      <c r="E25">
        <v>28.72</v>
      </c>
      <c r="F25">
        <v>-2.08</v>
      </c>
      <c r="G25">
        <v>2822.15</v>
      </c>
      <c r="H25">
        <v>1</v>
      </c>
      <c r="I25">
        <v>1</v>
      </c>
      <c r="J25">
        <v>12</v>
      </c>
      <c r="K25" s="1">
        <v>43645.833333333336</v>
      </c>
      <c r="L25" s="1">
        <v>43554.833333333336</v>
      </c>
      <c r="M25" s="1">
        <v>25568.833333333332</v>
      </c>
      <c r="N25" s="1">
        <v>43670.833333333336</v>
      </c>
      <c r="O25" s="2">
        <f>MATCH(C25,'Run on 8-12-19'!$C$4:$C$469,0)</f>
        <v>23</v>
      </c>
    </row>
    <row r="26" spans="1:15" x14ac:dyDescent="0.35">
      <c r="A26">
        <v>24</v>
      </c>
      <c r="B26" t="s">
        <v>60</v>
      </c>
      <c r="C26" t="s">
        <v>61</v>
      </c>
      <c r="D26">
        <v>18.78</v>
      </c>
      <c r="E26">
        <v>18.63</v>
      </c>
      <c r="F26">
        <v>-0.8</v>
      </c>
      <c r="G26">
        <v>39826.129999999997</v>
      </c>
      <c r="H26">
        <v>1</v>
      </c>
      <c r="I26">
        <v>1</v>
      </c>
      <c r="J26">
        <v>4</v>
      </c>
      <c r="K26" s="1">
        <v>25568.833333333332</v>
      </c>
      <c r="L26" s="1">
        <v>43554.833333333336</v>
      </c>
      <c r="M26" s="1">
        <v>25568.833333333332</v>
      </c>
      <c r="N26" s="1">
        <v>43670.833333333336</v>
      </c>
      <c r="O26" s="2">
        <f>MATCH(C26,'Run on 8-12-19'!$C$4:$C$469,0)</f>
        <v>24</v>
      </c>
    </row>
    <row r="27" spans="1:15" x14ac:dyDescent="0.35">
      <c r="A27">
        <v>25</v>
      </c>
      <c r="B27" t="s">
        <v>62</v>
      </c>
      <c r="C27" t="s">
        <v>63</v>
      </c>
      <c r="D27">
        <v>12.08</v>
      </c>
      <c r="E27">
        <v>12.08</v>
      </c>
      <c r="F27">
        <v>0</v>
      </c>
      <c r="G27">
        <v>6</v>
      </c>
      <c r="H27">
        <v>1</v>
      </c>
      <c r="I27">
        <v>3</v>
      </c>
      <c r="J27">
        <v>2</v>
      </c>
      <c r="K27" s="1">
        <v>25568.833333333332</v>
      </c>
      <c r="L27" s="1">
        <v>43554.833333333336</v>
      </c>
      <c r="M27" s="1">
        <v>25568.833333333332</v>
      </c>
      <c r="N27" s="1">
        <v>43654.833333333336</v>
      </c>
      <c r="O27" s="2">
        <f>MATCH(C27,'Run on 8-12-19'!$C$4:$C$469,0)</f>
        <v>25</v>
      </c>
    </row>
    <row r="28" spans="1:15" x14ac:dyDescent="0.35">
      <c r="A28">
        <v>26</v>
      </c>
      <c r="B28" t="s">
        <v>64</v>
      </c>
      <c r="C28" t="s">
        <v>65</v>
      </c>
      <c r="D28">
        <v>67.180000000000007</v>
      </c>
      <c r="E28">
        <v>65.349999999999994</v>
      </c>
      <c r="F28">
        <v>-2.72</v>
      </c>
      <c r="G28">
        <v>100165.41</v>
      </c>
      <c r="H28">
        <v>0</v>
      </c>
      <c r="I28">
        <v>2</v>
      </c>
      <c r="J28">
        <v>0</v>
      </c>
      <c r="K28" s="1">
        <v>43645.833333333336</v>
      </c>
      <c r="L28" s="1">
        <v>43645.833333333336</v>
      </c>
      <c r="M28" s="1">
        <v>43671.833333333336</v>
      </c>
      <c r="N28" s="1">
        <v>25568.833333333332</v>
      </c>
      <c r="O28" s="2">
        <f>MATCH(C28,'Run on 8-12-19'!$C$4:$C$469,0)</f>
        <v>26</v>
      </c>
    </row>
    <row r="29" spans="1:15" x14ac:dyDescent="0.35">
      <c r="A29">
        <v>27</v>
      </c>
      <c r="B29" t="s">
        <v>66</v>
      </c>
      <c r="C29" t="s">
        <v>67</v>
      </c>
      <c r="D29">
        <v>88.72</v>
      </c>
      <c r="E29">
        <v>90.44</v>
      </c>
      <c r="F29">
        <v>1.94</v>
      </c>
      <c r="G29">
        <v>18099.580000000002</v>
      </c>
      <c r="H29">
        <v>1</v>
      </c>
      <c r="I29">
        <v>2</v>
      </c>
      <c r="J29">
        <v>12</v>
      </c>
      <c r="K29" s="1">
        <v>43554.833333333336</v>
      </c>
      <c r="L29" s="1">
        <v>43554.833333333336</v>
      </c>
      <c r="M29" s="1">
        <v>25568.833333333332</v>
      </c>
      <c r="N29" s="1">
        <v>43586.833333333336</v>
      </c>
      <c r="O29" s="2">
        <f>MATCH(C29,'Run on 8-12-19'!$C$4:$C$469,0)</f>
        <v>27</v>
      </c>
    </row>
    <row r="30" spans="1:15" x14ac:dyDescent="0.35">
      <c r="A30">
        <v>28</v>
      </c>
      <c r="B30" t="s">
        <v>68</v>
      </c>
      <c r="C30" t="s">
        <v>69</v>
      </c>
      <c r="D30">
        <v>0.48</v>
      </c>
      <c r="E30">
        <v>0.47</v>
      </c>
      <c r="F30">
        <v>-0.9</v>
      </c>
      <c r="G30">
        <v>19.440000000000001</v>
      </c>
      <c r="H30">
        <v>1</v>
      </c>
      <c r="I30">
        <v>1</v>
      </c>
      <c r="J30">
        <v>7</v>
      </c>
      <c r="K30" s="1">
        <v>25568.833333333332</v>
      </c>
      <c r="L30" s="1">
        <v>43554.833333333336</v>
      </c>
      <c r="M30" s="1">
        <v>25568.833333333332</v>
      </c>
      <c r="N30" s="1">
        <v>43598.833333333336</v>
      </c>
      <c r="O30" s="2">
        <f>MATCH(C30,'Run on 8-12-19'!$C$4:$C$469,0)</f>
        <v>28</v>
      </c>
    </row>
    <row r="31" spans="1:15" x14ac:dyDescent="0.35">
      <c r="A31">
        <v>29</v>
      </c>
      <c r="B31" t="s">
        <v>70</v>
      </c>
      <c r="C31" t="s">
        <v>71</v>
      </c>
      <c r="D31">
        <v>39.97</v>
      </c>
      <c r="E31">
        <v>38.17</v>
      </c>
      <c r="F31">
        <v>-4.5</v>
      </c>
      <c r="G31">
        <v>1879.14</v>
      </c>
      <c r="H31">
        <v>0</v>
      </c>
      <c r="I31">
        <v>2</v>
      </c>
      <c r="J31">
        <v>0</v>
      </c>
      <c r="K31" s="1">
        <v>43645.833333333336</v>
      </c>
      <c r="L31" s="1">
        <v>43645.833333333336</v>
      </c>
      <c r="M31" s="1">
        <v>43671.833333333336</v>
      </c>
      <c r="N31" s="1">
        <v>25568.833333333332</v>
      </c>
      <c r="O31" s="2">
        <f>MATCH(C31,'Run on 8-12-19'!$C$4:$C$469,0)</f>
        <v>29</v>
      </c>
    </row>
    <row r="32" spans="1:15" x14ac:dyDescent="0.35">
      <c r="A32">
        <v>30</v>
      </c>
      <c r="B32" t="s">
        <v>72</v>
      </c>
      <c r="C32" t="s">
        <v>73</v>
      </c>
      <c r="D32">
        <v>0.03</v>
      </c>
      <c r="E32">
        <v>0.03</v>
      </c>
      <c r="F32">
        <v>10.5</v>
      </c>
      <c r="G32">
        <v>2.17</v>
      </c>
      <c r="H32">
        <v>1</v>
      </c>
      <c r="I32">
        <v>1</v>
      </c>
      <c r="J32">
        <v>7</v>
      </c>
      <c r="K32" s="1">
        <v>25568.833333333332</v>
      </c>
      <c r="L32" s="1">
        <v>43554.833333333336</v>
      </c>
      <c r="M32" s="1">
        <v>25568.833333333332</v>
      </c>
      <c r="N32" s="1">
        <v>43612.833333333336</v>
      </c>
      <c r="O32" s="2">
        <f>MATCH(C32,'Run on 8-12-19'!$C$4:$C$469,0)</f>
        <v>30</v>
      </c>
    </row>
    <row r="33" spans="1:15" x14ac:dyDescent="0.35">
      <c r="A33">
        <v>31</v>
      </c>
      <c r="B33" t="s">
        <v>74</v>
      </c>
      <c r="C33" t="s">
        <v>75</v>
      </c>
      <c r="D33">
        <v>0.32</v>
      </c>
      <c r="E33">
        <v>0.35</v>
      </c>
      <c r="F33">
        <v>8.5</v>
      </c>
      <c r="G33">
        <v>13.44</v>
      </c>
      <c r="H33">
        <v>1</v>
      </c>
      <c r="I33">
        <v>1</v>
      </c>
      <c r="J33">
        <v>8</v>
      </c>
      <c r="K33" s="1">
        <v>25568.833333333332</v>
      </c>
      <c r="L33" s="1">
        <v>43554.833333333336</v>
      </c>
      <c r="M33" s="1">
        <v>25568.833333333332</v>
      </c>
      <c r="N33" s="1">
        <v>43597.833333333336</v>
      </c>
      <c r="O33" s="2">
        <f>MATCH(C33,'Run on 8-12-19'!$C$4:$C$469,0)</f>
        <v>31</v>
      </c>
    </row>
    <row r="34" spans="1:15" x14ac:dyDescent="0.35">
      <c r="A34">
        <v>32</v>
      </c>
      <c r="B34" t="s">
        <v>76</v>
      </c>
      <c r="C34" t="s">
        <v>77</v>
      </c>
      <c r="D34">
        <v>8.33</v>
      </c>
      <c r="E34">
        <v>8.34</v>
      </c>
      <c r="F34">
        <v>0.12</v>
      </c>
      <c r="G34">
        <v>107.9</v>
      </c>
      <c r="H34">
        <v>1</v>
      </c>
      <c r="I34">
        <v>1</v>
      </c>
      <c r="J34">
        <v>8</v>
      </c>
      <c r="K34" s="1">
        <v>43554.833333333336</v>
      </c>
      <c r="L34" s="1">
        <v>43554.833333333336</v>
      </c>
      <c r="M34" s="1">
        <v>25568.833333333332</v>
      </c>
      <c r="N34" s="1">
        <v>43590.833333333336</v>
      </c>
      <c r="O34" s="2">
        <f>MATCH(C34,'Run on 8-12-19'!$C$4:$C$469,0)</f>
        <v>32</v>
      </c>
    </row>
    <row r="35" spans="1:15" x14ac:dyDescent="0.35">
      <c r="A35">
        <v>33</v>
      </c>
      <c r="B35" t="s">
        <v>78</v>
      </c>
      <c r="C35" t="s">
        <v>79</v>
      </c>
      <c r="D35">
        <v>2.98</v>
      </c>
      <c r="E35">
        <v>2.42</v>
      </c>
      <c r="F35">
        <v>-18.79</v>
      </c>
      <c r="G35">
        <v>152.47999999999999</v>
      </c>
      <c r="H35">
        <v>1</v>
      </c>
      <c r="I35">
        <v>1</v>
      </c>
      <c r="J35">
        <v>10</v>
      </c>
      <c r="K35" s="1">
        <v>43554.833333333336</v>
      </c>
      <c r="L35" s="1">
        <v>43554.833333333336</v>
      </c>
      <c r="M35" s="1">
        <v>25568.833333333332</v>
      </c>
      <c r="N35" s="1">
        <v>43594.833333333336</v>
      </c>
      <c r="O35" s="2">
        <f>MATCH(C35,'Run on 8-12-19'!$C$4:$C$469,0)</f>
        <v>33</v>
      </c>
    </row>
    <row r="36" spans="1:15" x14ac:dyDescent="0.35">
      <c r="A36">
        <v>34</v>
      </c>
      <c r="B36" t="s">
        <v>80</v>
      </c>
      <c r="C36" t="s">
        <v>81</v>
      </c>
      <c r="D36">
        <v>5.32</v>
      </c>
      <c r="E36">
        <v>5.24</v>
      </c>
      <c r="F36">
        <v>-1.5</v>
      </c>
      <c r="G36">
        <v>82406.84</v>
      </c>
      <c r="H36">
        <v>1</v>
      </c>
      <c r="I36">
        <v>1</v>
      </c>
      <c r="J36">
        <v>7</v>
      </c>
      <c r="K36" s="1">
        <v>43645.833333333336</v>
      </c>
      <c r="L36" s="1">
        <v>43554.833333333336</v>
      </c>
      <c r="M36" s="1">
        <v>25568.833333333332</v>
      </c>
      <c r="N36" s="1">
        <v>43670.833333333336</v>
      </c>
      <c r="O36" s="2">
        <f>MATCH(C36,'Run on 8-12-19'!$C$4:$C$469,0)</f>
        <v>34</v>
      </c>
    </row>
    <row r="37" spans="1:15" x14ac:dyDescent="0.35">
      <c r="A37">
        <v>35</v>
      </c>
      <c r="B37" t="s">
        <v>82</v>
      </c>
      <c r="C37" t="s">
        <v>83</v>
      </c>
      <c r="D37">
        <v>92.97</v>
      </c>
      <c r="E37">
        <v>92.16</v>
      </c>
      <c r="F37">
        <v>-0.87</v>
      </c>
      <c r="G37">
        <v>1737.02</v>
      </c>
      <c r="H37">
        <v>0</v>
      </c>
      <c r="I37">
        <v>2</v>
      </c>
      <c r="J37">
        <v>0</v>
      </c>
      <c r="K37" s="1">
        <v>43645.833333333336</v>
      </c>
      <c r="L37" s="1">
        <v>43645.833333333336</v>
      </c>
      <c r="M37" s="1">
        <v>43671.833333333336</v>
      </c>
      <c r="N37" s="1">
        <v>25568.833333333332</v>
      </c>
      <c r="O37" s="2">
        <f>MATCH(C37,'Run on 8-12-19'!$C$4:$C$469,0)</f>
        <v>35</v>
      </c>
    </row>
    <row r="38" spans="1:15" x14ac:dyDescent="0.35">
      <c r="A38">
        <v>36</v>
      </c>
      <c r="B38" t="s">
        <v>84</v>
      </c>
      <c r="C38" t="s">
        <v>85</v>
      </c>
      <c r="D38">
        <v>0.74</v>
      </c>
      <c r="E38">
        <v>0.76</v>
      </c>
      <c r="F38">
        <v>3.25</v>
      </c>
      <c r="G38">
        <v>4.9000000000000004</v>
      </c>
      <c r="H38">
        <v>1</v>
      </c>
      <c r="I38">
        <v>4</v>
      </c>
      <c r="J38">
        <v>6</v>
      </c>
      <c r="K38" s="1">
        <v>25568.833333333332</v>
      </c>
      <c r="L38" s="1">
        <v>43464.833333333336</v>
      </c>
      <c r="M38" s="1">
        <v>25568.833333333332</v>
      </c>
      <c r="N38" s="1">
        <v>43578.833333333336</v>
      </c>
      <c r="O38" s="2">
        <f>MATCH(C38,'Run on 8-12-19'!$C$4:$C$469,0)</f>
        <v>36</v>
      </c>
    </row>
    <row r="39" spans="1:15" x14ac:dyDescent="0.35">
      <c r="A39">
        <v>37</v>
      </c>
      <c r="B39" t="s">
        <v>86</v>
      </c>
      <c r="C39" t="s">
        <v>87</v>
      </c>
      <c r="D39">
        <v>6.88</v>
      </c>
      <c r="E39">
        <v>6.12</v>
      </c>
      <c r="F39">
        <v>-11.05</v>
      </c>
      <c r="G39">
        <v>7.47</v>
      </c>
      <c r="H39">
        <v>1</v>
      </c>
      <c r="I39">
        <v>1</v>
      </c>
      <c r="J39">
        <v>10</v>
      </c>
      <c r="K39" s="1">
        <v>43554.833333333336</v>
      </c>
      <c r="L39" s="1">
        <v>43554.833333333336</v>
      </c>
      <c r="M39" s="1">
        <v>25568.833333333332</v>
      </c>
      <c r="N39" s="1">
        <v>43592.833333333336</v>
      </c>
      <c r="O39" s="2">
        <f>MATCH(C39,'Run on 8-12-19'!$C$4:$C$469,0)</f>
        <v>37</v>
      </c>
    </row>
    <row r="40" spans="1:15" x14ac:dyDescent="0.35">
      <c r="A40">
        <v>38</v>
      </c>
      <c r="B40" t="s">
        <v>88</v>
      </c>
      <c r="C40" t="s">
        <v>89</v>
      </c>
      <c r="D40">
        <v>504.75</v>
      </c>
      <c r="E40">
        <v>504.75</v>
      </c>
      <c r="F40">
        <v>0</v>
      </c>
      <c r="G40">
        <v>16.149999999999999</v>
      </c>
      <c r="H40">
        <v>1</v>
      </c>
      <c r="I40">
        <v>4</v>
      </c>
      <c r="J40">
        <v>4</v>
      </c>
      <c r="K40" s="1">
        <v>25568.833333333332</v>
      </c>
      <c r="L40" s="1">
        <v>43464.833333333336</v>
      </c>
      <c r="M40" s="1">
        <v>25568.833333333332</v>
      </c>
      <c r="N40" s="1">
        <v>25568.833333333332</v>
      </c>
      <c r="O40" s="2">
        <f>MATCH(C40,'Run on 8-12-19'!$C$4:$C$469,0)</f>
        <v>38</v>
      </c>
    </row>
    <row r="41" spans="1:15" x14ac:dyDescent="0.35">
      <c r="A41">
        <v>39</v>
      </c>
      <c r="B41" t="s">
        <v>90</v>
      </c>
      <c r="C41" t="s">
        <v>91</v>
      </c>
      <c r="D41">
        <v>42.25</v>
      </c>
      <c r="E41">
        <v>40.69</v>
      </c>
      <c r="F41">
        <v>-3.69</v>
      </c>
      <c r="G41">
        <v>2786.57</v>
      </c>
      <c r="H41">
        <v>1</v>
      </c>
      <c r="I41">
        <v>2</v>
      </c>
      <c r="J41">
        <v>7</v>
      </c>
      <c r="K41" s="1">
        <v>43584.833333333336</v>
      </c>
      <c r="L41" s="1">
        <v>43584.833333333336</v>
      </c>
      <c r="M41" s="1">
        <v>43620.833333333336</v>
      </c>
      <c r="N41" s="1">
        <v>43621.833333333336</v>
      </c>
      <c r="O41" s="2">
        <f>MATCH(C41,'Run on 8-12-19'!$C$4:$C$469,0)</f>
        <v>39</v>
      </c>
    </row>
    <row r="42" spans="1:15" x14ac:dyDescent="0.35">
      <c r="A42">
        <v>40</v>
      </c>
      <c r="B42" t="s">
        <v>92</v>
      </c>
      <c r="C42" t="s">
        <v>93</v>
      </c>
      <c r="D42">
        <v>7.0000000000000007E-2</v>
      </c>
      <c r="E42">
        <v>0.08</v>
      </c>
      <c r="F42">
        <v>8.93</v>
      </c>
      <c r="G42">
        <v>2.2799999999999998</v>
      </c>
      <c r="H42">
        <v>1</v>
      </c>
      <c r="I42">
        <v>1</v>
      </c>
      <c r="J42">
        <v>9</v>
      </c>
      <c r="K42" s="1">
        <v>25568.833333333332</v>
      </c>
      <c r="L42" s="1">
        <v>43554.833333333336</v>
      </c>
      <c r="M42" s="1">
        <v>25568.833333333332</v>
      </c>
      <c r="N42" s="1">
        <v>43604.833333333336</v>
      </c>
      <c r="O42" s="2">
        <f>MATCH(C42,'Run on 8-12-19'!$C$4:$C$469,0)</f>
        <v>40</v>
      </c>
    </row>
    <row r="43" spans="1:15" x14ac:dyDescent="0.35">
      <c r="A43">
        <v>41</v>
      </c>
      <c r="B43" t="s">
        <v>94</v>
      </c>
      <c r="C43" t="s">
        <v>95</v>
      </c>
      <c r="D43">
        <v>279.23</v>
      </c>
      <c r="E43">
        <v>200.62</v>
      </c>
      <c r="F43">
        <v>-28.15</v>
      </c>
      <c r="G43">
        <v>12303.24</v>
      </c>
      <c r="H43">
        <v>1</v>
      </c>
      <c r="I43">
        <v>4</v>
      </c>
      <c r="J43">
        <v>12</v>
      </c>
      <c r="K43" s="1">
        <v>43554.833333333336</v>
      </c>
      <c r="L43" s="1">
        <v>43554.833333333336</v>
      </c>
      <c r="M43" s="1">
        <v>43586.833333333336</v>
      </c>
      <c r="N43" s="1">
        <v>43607.833333333336</v>
      </c>
      <c r="O43" s="2">
        <f>MATCH(C43,'Run on 8-12-19'!$C$4:$C$469,0)</f>
        <v>41</v>
      </c>
    </row>
    <row r="44" spans="1:15" x14ac:dyDescent="0.35">
      <c r="A44">
        <v>42</v>
      </c>
      <c r="B44" t="s">
        <v>96</v>
      </c>
      <c r="C44" t="s">
        <v>97</v>
      </c>
      <c r="D44">
        <v>0.12</v>
      </c>
      <c r="E44">
        <v>0.12</v>
      </c>
      <c r="F44">
        <v>0</v>
      </c>
      <c r="G44">
        <v>8.49</v>
      </c>
      <c r="H44">
        <v>1</v>
      </c>
      <c r="I44">
        <v>2</v>
      </c>
      <c r="J44">
        <v>5</v>
      </c>
      <c r="K44" s="1">
        <v>25568.833333333332</v>
      </c>
      <c r="L44" s="1">
        <v>43584.833333333336</v>
      </c>
      <c r="M44" s="1">
        <v>25568.833333333332</v>
      </c>
      <c r="N44" s="1">
        <v>43634.833333333336</v>
      </c>
      <c r="O44" s="2">
        <f>MATCH(C44,'Run on 8-12-19'!$C$4:$C$469,0)</f>
        <v>42</v>
      </c>
    </row>
    <row r="45" spans="1:15" x14ac:dyDescent="0.35">
      <c r="A45">
        <v>43</v>
      </c>
      <c r="B45" t="s">
        <v>98</v>
      </c>
      <c r="C45" t="s">
        <v>99</v>
      </c>
      <c r="D45">
        <v>7.5</v>
      </c>
      <c r="E45">
        <v>10</v>
      </c>
      <c r="F45">
        <v>33.33</v>
      </c>
      <c r="G45">
        <v>26.57</v>
      </c>
      <c r="H45">
        <v>1</v>
      </c>
      <c r="I45">
        <v>3</v>
      </c>
      <c r="J45">
        <v>1</v>
      </c>
      <c r="K45" s="1">
        <v>25568.833333333332</v>
      </c>
      <c r="L45" s="1">
        <v>43615.833333333336</v>
      </c>
      <c r="M45" s="1">
        <v>25568.833333333332</v>
      </c>
      <c r="N45" s="1">
        <v>43660.833333333336</v>
      </c>
      <c r="O45" s="2">
        <f>MATCH(C45,'Run on 8-12-19'!$C$4:$C$469,0)</f>
        <v>43</v>
      </c>
    </row>
    <row r="46" spans="1:15" x14ac:dyDescent="0.35">
      <c r="A46">
        <v>44</v>
      </c>
      <c r="B46" t="s">
        <v>100</v>
      </c>
      <c r="C46" t="s">
        <v>101</v>
      </c>
      <c r="D46">
        <v>12.31</v>
      </c>
      <c r="E46">
        <v>12.78</v>
      </c>
      <c r="F46">
        <v>3.82</v>
      </c>
      <c r="G46">
        <v>1040.93</v>
      </c>
      <c r="H46">
        <v>1</v>
      </c>
      <c r="I46">
        <v>1</v>
      </c>
      <c r="J46">
        <v>9</v>
      </c>
      <c r="K46" s="1">
        <v>43554.833333333336</v>
      </c>
      <c r="L46" s="1">
        <v>43554.833333333336</v>
      </c>
      <c r="M46" s="1">
        <v>25568.833333333332</v>
      </c>
      <c r="N46" s="1">
        <v>43594.833333333336</v>
      </c>
      <c r="O46" s="2">
        <f>MATCH(C46,'Run on 8-12-19'!$C$4:$C$469,0)</f>
        <v>44</v>
      </c>
    </row>
    <row r="47" spans="1:15" x14ac:dyDescent="0.35">
      <c r="A47">
        <v>45</v>
      </c>
      <c r="B47" t="s">
        <v>102</v>
      </c>
      <c r="C47" t="s">
        <v>103</v>
      </c>
      <c r="D47">
        <v>6.78</v>
      </c>
      <c r="E47">
        <v>6.34</v>
      </c>
      <c r="F47">
        <v>-6.56</v>
      </c>
      <c r="G47">
        <v>158.6</v>
      </c>
      <c r="H47">
        <v>1</v>
      </c>
      <c r="I47">
        <v>1</v>
      </c>
      <c r="J47">
        <v>4</v>
      </c>
      <c r="K47" s="1">
        <v>43554.833333333336</v>
      </c>
      <c r="L47" s="1">
        <v>43554.833333333336</v>
      </c>
      <c r="M47" s="1">
        <v>25568.833333333332</v>
      </c>
      <c r="N47" s="1">
        <v>43592.833333333336</v>
      </c>
      <c r="O47" s="2">
        <f>MATCH(C47,'Run on 8-12-19'!$C$4:$C$469,0)</f>
        <v>45</v>
      </c>
    </row>
    <row r="48" spans="1:15" x14ac:dyDescent="0.35">
      <c r="A48">
        <v>46</v>
      </c>
      <c r="B48" t="s">
        <v>104</v>
      </c>
      <c r="C48" t="s">
        <v>105</v>
      </c>
      <c r="D48">
        <v>88.31</v>
      </c>
      <c r="E48">
        <v>85.82</v>
      </c>
      <c r="F48">
        <v>-2.82</v>
      </c>
      <c r="G48">
        <v>154806.89000000001</v>
      </c>
      <c r="H48">
        <v>0</v>
      </c>
      <c r="I48">
        <v>2</v>
      </c>
      <c r="J48">
        <v>1</v>
      </c>
      <c r="K48" s="1">
        <v>43645.833333333336</v>
      </c>
      <c r="L48" s="1">
        <v>43645.833333333336</v>
      </c>
      <c r="M48" s="1">
        <v>43662.833333333336</v>
      </c>
      <c r="N48" s="1">
        <v>43676.833333333336</v>
      </c>
      <c r="O48" s="2">
        <f>MATCH(C48,'Run on 8-12-19'!$C$4:$C$469,0)</f>
        <v>46</v>
      </c>
    </row>
    <row r="49" spans="1:15" x14ac:dyDescent="0.35">
      <c r="A49">
        <v>47</v>
      </c>
      <c r="B49" t="s">
        <v>106</v>
      </c>
      <c r="C49" t="s">
        <v>107</v>
      </c>
      <c r="D49">
        <v>33.78</v>
      </c>
      <c r="E49">
        <v>32.4</v>
      </c>
      <c r="F49">
        <v>-4.09</v>
      </c>
      <c r="G49">
        <v>746.28</v>
      </c>
      <c r="H49">
        <v>0</v>
      </c>
      <c r="I49">
        <v>2</v>
      </c>
      <c r="J49">
        <v>0</v>
      </c>
      <c r="K49" s="1">
        <v>43645.833333333336</v>
      </c>
      <c r="L49" s="1">
        <v>43645.833333333336</v>
      </c>
      <c r="M49" s="1">
        <v>25568.833333333332</v>
      </c>
      <c r="N49" s="1">
        <v>43590.833333333336</v>
      </c>
      <c r="O49" s="2">
        <f>MATCH(C49,'Run on 8-12-19'!$C$4:$C$469,0)</f>
        <v>47</v>
      </c>
    </row>
    <row r="50" spans="1:15" x14ac:dyDescent="0.35">
      <c r="A50">
        <v>48</v>
      </c>
      <c r="B50" t="s">
        <v>108</v>
      </c>
      <c r="C50" t="s">
        <v>109</v>
      </c>
      <c r="D50">
        <v>1.9</v>
      </c>
      <c r="E50">
        <v>1.63</v>
      </c>
      <c r="F50">
        <v>-14.21</v>
      </c>
      <c r="G50">
        <v>101.26</v>
      </c>
      <c r="H50">
        <v>1</v>
      </c>
      <c r="I50">
        <v>1</v>
      </c>
      <c r="J50">
        <v>11</v>
      </c>
      <c r="K50" s="1">
        <v>43554.833333333336</v>
      </c>
      <c r="L50" s="1">
        <v>43554.833333333336</v>
      </c>
      <c r="M50" s="1">
        <v>25568.833333333332</v>
      </c>
      <c r="N50" s="1">
        <v>43590.833333333336</v>
      </c>
      <c r="O50" s="2">
        <f>MATCH(C50,'Run on 8-12-19'!$C$4:$C$469,0)</f>
        <v>48</v>
      </c>
    </row>
    <row r="51" spans="1:15" x14ac:dyDescent="0.35">
      <c r="A51">
        <v>49</v>
      </c>
      <c r="B51" t="s">
        <v>110</v>
      </c>
      <c r="C51" t="s">
        <v>111</v>
      </c>
      <c r="D51">
        <v>0</v>
      </c>
      <c r="E51">
        <v>0</v>
      </c>
      <c r="F51">
        <v>0</v>
      </c>
      <c r="G51">
        <v>0.45</v>
      </c>
      <c r="H51">
        <v>1</v>
      </c>
      <c r="I51">
        <v>3</v>
      </c>
      <c r="J51">
        <v>2</v>
      </c>
      <c r="K51" s="1">
        <v>25568.833333333332</v>
      </c>
      <c r="L51" s="1">
        <v>43615.833333333336</v>
      </c>
      <c r="M51" s="1">
        <v>25568.833333333332</v>
      </c>
      <c r="N51" s="1">
        <v>43655.833333333336</v>
      </c>
      <c r="O51" s="2">
        <f>MATCH(C51,'Run on 8-12-19'!$C$4:$C$469,0)</f>
        <v>49</v>
      </c>
    </row>
    <row r="52" spans="1:15" x14ac:dyDescent="0.35">
      <c r="A52">
        <v>50</v>
      </c>
      <c r="B52" t="s">
        <v>112</v>
      </c>
      <c r="C52" t="s">
        <v>113</v>
      </c>
      <c r="D52">
        <v>37.28</v>
      </c>
      <c r="E52">
        <v>36.67</v>
      </c>
      <c r="F52">
        <v>-1.64</v>
      </c>
      <c r="G52">
        <v>831.44</v>
      </c>
      <c r="H52">
        <v>1</v>
      </c>
      <c r="I52">
        <v>1</v>
      </c>
      <c r="J52">
        <v>11</v>
      </c>
      <c r="K52" s="1">
        <v>25568.833333333332</v>
      </c>
      <c r="L52" s="1">
        <v>43554.833333333336</v>
      </c>
      <c r="M52" s="1">
        <v>43591.833333333336</v>
      </c>
      <c r="N52" s="1">
        <v>43593.833333333336</v>
      </c>
      <c r="O52" s="2">
        <f>MATCH(C52,'Run on 8-12-19'!$C$4:$C$469,0)</f>
        <v>50</v>
      </c>
    </row>
  </sheetData>
  <mergeCells count="1">
    <mergeCell ref="A1:N1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3"/>
  <sheetViews>
    <sheetView tabSelected="1" zoomScale="85" zoomScaleNormal="85" workbookViewId="0">
      <pane xSplit="3" ySplit="3" topLeftCell="L4" activePane="bottomRight" state="frozen"/>
      <selection pane="topRight" activeCell="D1" sqref="D1"/>
      <selection pane="bottomLeft" activeCell="A3" sqref="A3"/>
      <selection pane="bottomRight" activeCell="AA17" sqref="AA17"/>
    </sheetView>
  </sheetViews>
  <sheetFormatPr defaultRowHeight="15.5" x14ac:dyDescent="0.35"/>
  <cols>
    <col min="1" max="1" width="10.08203125" customWidth="1"/>
    <col min="7" max="7" width="9.1640625" customWidth="1"/>
    <col min="8" max="8" width="11.6640625" customWidth="1"/>
    <col min="9" max="9" width="13.5" customWidth="1"/>
    <col min="10" max="10" width="11.5" customWidth="1"/>
    <col min="11" max="11" width="15.6640625" customWidth="1"/>
    <col min="12" max="12" width="19.1640625" customWidth="1"/>
    <col min="13" max="13" width="12.83203125" customWidth="1"/>
    <col min="14" max="14" width="11.5" customWidth="1"/>
    <col min="15" max="15" width="7.83203125" style="2" bestFit="1" customWidth="1"/>
    <col min="16" max="16" width="10.1640625" customWidth="1"/>
    <col min="17" max="17" width="15.58203125" customWidth="1"/>
    <col min="18" max="18" width="14.5" customWidth="1"/>
    <col min="19" max="19" width="14" customWidth="1"/>
    <col min="20" max="20" width="23.4140625" customWidth="1"/>
    <col min="21" max="21" width="14.5" customWidth="1"/>
    <col min="22" max="22" width="17.1640625" customWidth="1"/>
    <col min="23" max="23" width="17" customWidth="1"/>
  </cols>
  <sheetData>
    <row r="1" spans="1:23" s="3" customFormat="1" x14ac:dyDescent="0.35">
      <c r="B1" s="8" t="s">
        <v>177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P1" s="7" t="s">
        <v>176</v>
      </c>
      <c r="Q1" s="7"/>
      <c r="R1" s="7"/>
      <c r="S1" s="7"/>
      <c r="T1" s="7"/>
      <c r="U1" s="7"/>
      <c r="V1" s="7"/>
      <c r="W1" s="7"/>
    </row>
    <row r="2" spans="1:23" x14ac:dyDescent="0.35">
      <c r="A2" t="s">
        <v>114</v>
      </c>
      <c r="P2">
        <f>COUNTIF(P4:P53,FALSE)</f>
        <v>1</v>
      </c>
      <c r="Q2" s="2">
        <f>COUNTIF(Q4:Q53,FALSE)</f>
        <v>0</v>
      </c>
      <c r="R2" s="2">
        <f>COUNTIF(R4:R53,FALSE)</f>
        <v>0</v>
      </c>
      <c r="S2" s="2">
        <f>COUNTIF(S4:S53,FALSE)</f>
        <v>0</v>
      </c>
      <c r="T2" s="2">
        <f>COUNTIF(T4:T53,"=FALSE")</f>
        <v>0</v>
      </c>
      <c r="U2" s="2">
        <f>COUNTIF(U4:U53,FALSE)</f>
        <v>0</v>
      </c>
      <c r="V2" s="2">
        <f>COUNTIF(V4:V53,FALSE)</f>
        <v>0</v>
      </c>
      <c r="W2" s="2">
        <f>COUNTIF(W4:W53,FALSE)</f>
        <v>4</v>
      </c>
    </row>
    <row r="3" spans="1:23" x14ac:dyDescent="0.35">
      <c r="A3" t="s">
        <v>166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s="2" t="s">
        <v>175</v>
      </c>
      <c r="P3" s="2" t="s">
        <v>167</v>
      </c>
      <c r="Q3" s="2" t="s">
        <v>168</v>
      </c>
      <c r="R3" s="2" t="s">
        <v>169</v>
      </c>
      <c r="S3" s="2" t="s">
        <v>170</v>
      </c>
      <c r="T3" s="2" t="s">
        <v>171</v>
      </c>
      <c r="U3" s="2" t="s">
        <v>172</v>
      </c>
      <c r="V3" s="2" t="s">
        <v>173</v>
      </c>
      <c r="W3" s="2" t="s">
        <v>174</v>
      </c>
    </row>
    <row r="4" spans="1:23" x14ac:dyDescent="0.35">
      <c r="A4">
        <v>1</v>
      </c>
      <c r="B4" t="s">
        <v>115</v>
      </c>
      <c r="C4" t="s">
        <v>15</v>
      </c>
      <c r="D4">
        <v>70.37</v>
      </c>
      <c r="E4">
        <v>68.64</v>
      </c>
      <c r="F4">
        <v>-2.46</v>
      </c>
      <c r="G4" s="4">
        <v>22030.87</v>
      </c>
      <c r="H4">
        <v>1</v>
      </c>
      <c r="I4">
        <v>2</v>
      </c>
      <c r="J4">
        <v>10</v>
      </c>
      <c r="K4" s="1">
        <v>43585</v>
      </c>
      <c r="L4" s="1">
        <v>43585</v>
      </c>
      <c r="M4" s="1">
        <v>43599</v>
      </c>
      <c r="N4" s="1">
        <v>43615</v>
      </c>
      <c r="O4" s="5">
        <f>MATCH(C4,'Run on 8-5-19'!$C$3:$C$52,0)</f>
        <v>1</v>
      </c>
      <c r="P4" t="b">
        <f>INDEX('Run on 8-5-19'!G$3:G$52,Table1[[#This Row],[MATCH]])=G4</f>
        <v>1</v>
      </c>
      <c r="Q4" s="3" t="b">
        <f>INDEX('Run on 8-5-19'!H$3:H$52,Table1[[#This Row],[MATCH]])=H4</f>
        <v>1</v>
      </c>
      <c r="R4" s="3" t="b">
        <f>INDEX('Run on 8-5-19'!I$3:I$52,Table1[[#This Row],[MATCH]])=I4</f>
        <v>1</v>
      </c>
      <c r="S4" s="3" t="b">
        <f>INDEX('Run on 8-5-19'!J$3:J$52,Table1[[#This Row],[MATCH]])=J4</f>
        <v>1</v>
      </c>
      <c r="T4" s="3" t="b">
        <f>INDEX('Run on 8-5-19'!K$3:K$52,Table1[[#This Row],[MATCH]]) + 4/24=K4</f>
        <v>1</v>
      </c>
      <c r="U4" s="3" t="b">
        <f>INDEX('Run on 8-5-19'!L$3:L$52,Table1[[#This Row],[MATCH]])+4/24=L4</f>
        <v>1</v>
      </c>
      <c r="V4" s="3" t="b">
        <f>INDEX('Run on 8-5-19'!M$3:M$52,Table1[[#This Row],[MATCH]])+4/24=M4</f>
        <v>1</v>
      </c>
      <c r="W4" s="3" t="b">
        <f>INDEX('Run on 8-5-19'!N$3:N$52,Table1[[#This Row],[MATCH]])+4/24=N4</f>
        <v>1</v>
      </c>
    </row>
    <row r="5" spans="1:23" x14ac:dyDescent="0.35">
      <c r="A5">
        <v>2</v>
      </c>
      <c r="B5" t="s">
        <v>116</v>
      </c>
      <c r="C5" t="s">
        <v>17</v>
      </c>
      <c r="D5">
        <v>23.12</v>
      </c>
      <c r="E5">
        <v>19.21</v>
      </c>
      <c r="F5">
        <v>-16.91</v>
      </c>
      <c r="G5" s="4">
        <v>4291.7</v>
      </c>
      <c r="H5">
        <v>0</v>
      </c>
      <c r="I5">
        <v>2</v>
      </c>
      <c r="J5">
        <v>1</v>
      </c>
      <c r="K5" s="1">
        <v>43646</v>
      </c>
      <c r="L5" s="1">
        <v>43646</v>
      </c>
      <c r="M5" s="1">
        <v>43663</v>
      </c>
      <c r="N5" s="1">
        <v>43677</v>
      </c>
      <c r="O5" s="5">
        <f>MATCH(C5,'Run on 8-5-19'!$C$3:$C$52,0)</f>
        <v>2</v>
      </c>
      <c r="P5" s="3" t="b">
        <f>INDEX('Run on 8-5-19'!G$3:G$52,Table1[[#This Row],[MATCH]])=G5</f>
        <v>1</v>
      </c>
      <c r="Q5" s="3" t="b">
        <f>INDEX('Run on 8-5-19'!H$3:H$52,Table1[[#This Row],[MATCH]])=H5</f>
        <v>1</v>
      </c>
      <c r="R5" s="3" t="b">
        <f>INDEX('Run on 8-5-19'!I$3:I$52,Table1[[#This Row],[MATCH]])=I5</f>
        <v>1</v>
      </c>
      <c r="S5" s="3" t="b">
        <f>INDEX('Run on 8-5-19'!J$3:J$52,Table1[[#This Row],[MATCH]])=J5</f>
        <v>1</v>
      </c>
      <c r="T5" s="3" t="b">
        <f>INDEX('Run on 8-5-19'!K$3:K$52,Table1[[#This Row],[MATCH]]) + 4/24=K5</f>
        <v>1</v>
      </c>
      <c r="U5" s="3" t="b">
        <f>INDEX('Run on 8-5-19'!L$3:L$52,Table1[[#This Row],[MATCH]])+4/24=L5</f>
        <v>1</v>
      </c>
      <c r="V5" s="3" t="b">
        <f>INDEX('Run on 8-5-19'!M$3:M$52,Table1[[#This Row],[MATCH]])+4/24=M5</f>
        <v>1</v>
      </c>
      <c r="W5" s="3" t="b">
        <f>INDEX('Run on 8-5-19'!N$3:N$52,Table1[[#This Row],[MATCH]])+4/24=N5</f>
        <v>0</v>
      </c>
    </row>
    <row r="6" spans="1:23" x14ac:dyDescent="0.35">
      <c r="A6">
        <v>3</v>
      </c>
      <c r="B6" t="s">
        <v>117</v>
      </c>
      <c r="C6" t="s">
        <v>19</v>
      </c>
      <c r="D6">
        <v>0.03</v>
      </c>
      <c r="E6">
        <v>0.04</v>
      </c>
      <c r="F6">
        <v>31.47</v>
      </c>
      <c r="G6" s="3">
        <v>3.27</v>
      </c>
      <c r="H6">
        <v>1</v>
      </c>
      <c r="I6">
        <v>1</v>
      </c>
      <c r="J6">
        <v>2</v>
      </c>
      <c r="K6" s="1">
        <v>25569</v>
      </c>
      <c r="L6" s="1">
        <v>43585</v>
      </c>
      <c r="M6" s="1">
        <v>25569</v>
      </c>
      <c r="N6" s="1">
        <v>43629</v>
      </c>
      <c r="O6" s="5">
        <f>MATCH(C6,'Run on 8-5-19'!$C$3:$C$52,0)</f>
        <v>3</v>
      </c>
      <c r="P6" s="3" t="b">
        <f>INDEX('Run on 8-5-19'!G$3:G$52,Table1[[#This Row],[MATCH]])=G6</f>
        <v>1</v>
      </c>
      <c r="Q6" s="3" t="b">
        <f>INDEX('Run on 8-5-19'!H$3:H$52,Table1[[#This Row],[MATCH]])=H6</f>
        <v>1</v>
      </c>
      <c r="R6" s="3" t="b">
        <f>INDEX('Run on 8-5-19'!I$3:I$52,Table1[[#This Row],[MATCH]])=I6</f>
        <v>1</v>
      </c>
      <c r="S6" s="3" t="b">
        <f>INDEX('Run on 8-5-19'!J$3:J$52,Table1[[#This Row],[MATCH]])=J6</f>
        <v>1</v>
      </c>
      <c r="T6" s="3" t="b">
        <f>INDEX('Run on 8-5-19'!K$3:K$52,Table1[[#This Row],[MATCH]]) + 4/24=K6</f>
        <v>1</v>
      </c>
      <c r="U6" s="3" t="b">
        <f>INDEX('Run on 8-5-19'!L$3:L$52,Table1[[#This Row],[MATCH]])+4/24=L6</f>
        <v>1</v>
      </c>
      <c r="V6" s="3" t="b">
        <f>INDEX('Run on 8-5-19'!M$3:M$52,Table1[[#This Row],[MATCH]])+4/24=M6</f>
        <v>1</v>
      </c>
      <c r="W6" s="3" t="b">
        <f>INDEX('Run on 8-5-19'!N$3:N$52,Table1[[#This Row],[MATCH]])+4/24=N6</f>
        <v>1</v>
      </c>
    </row>
    <row r="7" spans="1:23" x14ac:dyDescent="0.35">
      <c r="A7">
        <v>4</v>
      </c>
      <c r="B7" t="s">
        <v>118</v>
      </c>
      <c r="C7" t="s">
        <v>21</v>
      </c>
      <c r="D7">
        <v>0.98</v>
      </c>
      <c r="E7">
        <v>0.88</v>
      </c>
      <c r="F7">
        <v>-9.86</v>
      </c>
      <c r="G7" s="3">
        <v>24.37</v>
      </c>
      <c r="H7">
        <v>1</v>
      </c>
      <c r="I7">
        <v>1</v>
      </c>
      <c r="J7">
        <v>11</v>
      </c>
      <c r="K7" s="1">
        <v>43555</v>
      </c>
      <c r="L7" s="1">
        <v>43555</v>
      </c>
      <c r="M7" s="1">
        <v>43594</v>
      </c>
      <c r="N7" s="1">
        <v>43598</v>
      </c>
      <c r="O7" s="5">
        <f>MATCH(C7,'Run on 8-5-19'!$C$3:$C$52,0)</f>
        <v>4</v>
      </c>
      <c r="P7" s="3" t="b">
        <f>INDEX('Run on 8-5-19'!G$3:G$52,Table1[[#This Row],[MATCH]])=G7</f>
        <v>1</v>
      </c>
      <c r="Q7" s="3" t="b">
        <f>INDEX('Run on 8-5-19'!H$3:H$52,Table1[[#This Row],[MATCH]])=H7</f>
        <v>1</v>
      </c>
      <c r="R7" s="3" t="b">
        <f>INDEX('Run on 8-5-19'!I$3:I$52,Table1[[#This Row],[MATCH]])=I7</f>
        <v>1</v>
      </c>
      <c r="S7" s="3" t="b">
        <f>INDEX('Run on 8-5-19'!J$3:J$52,Table1[[#This Row],[MATCH]])=J7</f>
        <v>1</v>
      </c>
      <c r="T7" s="3" t="b">
        <f>INDEX('Run on 8-5-19'!K$3:K$52,Table1[[#This Row],[MATCH]]) + 4/24=K7</f>
        <v>1</v>
      </c>
      <c r="U7" s="3" t="b">
        <f>INDEX('Run on 8-5-19'!L$3:L$52,Table1[[#This Row],[MATCH]])+4/24=L7</f>
        <v>1</v>
      </c>
      <c r="V7" s="3" t="b">
        <f>INDEX('Run on 8-5-19'!M$3:M$52,Table1[[#This Row],[MATCH]])+4/24=M7</f>
        <v>1</v>
      </c>
      <c r="W7" s="3" t="b">
        <f>INDEX('Run on 8-5-19'!N$3:N$52,Table1[[#This Row],[MATCH]])+4/24=N7</f>
        <v>1</v>
      </c>
    </row>
    <row r="8" spans="1:23" x14ac:dyDescent="0.35">
      <c r="A8">
        <v>5</v>
      </c>
      <c r="B8" t="s">
        <v>119</v>
      </c>
      <c r="C8" t="s">
        <v>23</v>
      </c>
      <c r="D8">
        <v>0.03</v>
      </c>
      <c r="E8">
        <v>0.02</v>
      </c>
      <c r="F8">
        <v>-26.41</v>
      </c>
      <c r="G8" s="3">
        <v>2.97</v>
      </c>
      <c r="H8">
        <v>1</v>
      </c>
      <c r="I8">
        <v>4</v>
      </c>
      <c r="J8">
        <v>2</v>
      </c>
      <c r="K8" s="1">
        <v>25569</v>
      </c>
      <c r="L8" s="1">
        <v>43555</v>
      </c>
      <c r="M8" s="1">
        <v>25569</v>
      </c>
      <c r="N8" s="1">
        <v>43644</v>
      </c>
      <c r="O8" s="5">
        <f>MATCH(C8,'Run on 8-5-19'!$C$3:$C$52,0)</f>
        <v>5</v>
      </c>
      <c r="P8" s="3" t="b">
        <f>INDEX('Run on 8-5-19'!G$3:G$52,Table1[[#This Row],[MATCH]])=G8</f>
        <v>1</v>
      </c>
      <c r="Q8" s="3" t="b">
        <f>INDEX('Run on 8-5-19'!H$3:H$52,Table1[[#This Row],[MATCH]])=H8</f>
        <v>1</v>
      </c>
      <c r="R8" s="3" t="b">
        <f>INDEX('Run on 8-5-19'!I$3:I$52,Table1[[#This Row],[MATCH]])=I8</f>
        <v>1</v>
      </c>
      <c r="S8" s="3" t="b">
        <f>INDEX('Run on 8-5-19'!J$3:J$52,Table1[[#This Row],[MATCH]])=J8</f>
        <v>1</v>
      </c>
      <c r="T8" s="3" t="b">
        <f>INDEX('Run on 8-5-19'!K$3:K$52,Table1[[#This Row],[MATCH]]) + 4/24=K8</f>
        <v>1</v>
      </c>
      <c r="U8" s="3" t="b">
        <f>INDEX('Run on 8-5-19'!L$3:L$52,Table1[[#This Row],[MATCH]])+4/24=L8</f>
        <v>1</v>
      </c>
      <c r="V8" s="3" t="b">
        <f>INDEX('Run on 8-5-19'!M$3:M$52,Table1[[#This Row],[MATCH]])+4/24=M8</f>
        <v>1</v>
      </c>
      <c r="W8" s="3" t="b">
        <f>INDEX('Run on 8-5-19'!N$3:N$52,Table1[[#This Row],[MATCH]])+4/24=N8</f>
        <v>1</v>
      </c>
    </row>
    <row r="9" spans="1:23" x14ac:dyDescent="0.35">
      <c r="A9">
        <v>6</v>
      </c>
      <c r="B9" t="s">
        <v>120</v>
      </c>
      <c r="C9" t="s">
        <v>25</v>
      </c>
      <c r="D9">
        <v>0.02</v>
      </c>
      <c r="E9">
        <v>0.02</v>
      </c>
      <c r="F9">
        <v>-6.35</v>
      </c>
      <c r="G9">
        <v>394.6</v>
      </c>
      <c r="H9">
        <v>1</v>
      </c>
      <c r="I9">
        <v>4</v>
      </c>
      <c r="J9">
        <v>31</v>
      </c>
      <c r="K9" s="1">
        <v>25569</v>
      </c>
      <c r="L9" s="1">
        <v>43281</v>
      </c>
      <c r="M9" s="1">
        <v>25569</v>
      </c>
      <c r="N9" s="1">
        <v>43437</v>
      </c>
      <c r="O9" s="5">
        <f>MATCH(C9,'Run on 8-5-19'!$C$3:$C$52,0)</f>
        <v>6</v>
      </c>
      <c r="P9" s="3" t="b">
        <f>INDEX('Run on 8-5-19'!G$3:G$52,Table1[[#This Row],[MATCH]])=G9</f>
        <v>1</v>
      </c>
      <c r="Q9" s="3" t="b">
        <f>INDEX('Run on 8-5-19'!H$3:H$52,Table1[[#This Row],[MATCH]])=H9</f>
        <v>1</v>
      </c>
      <c r="R9" s="3" t="b">
        <f>INDEX('Run on 8-5-19'!I$3:I$52,Table1[[#This Row],[MATCH]])=I9</f>
        <v>1</v>
      </c>
      <c r="S9" s="3" t="b">
        <f>INDEX('Run on 8-5-19'!J$3:J$52,Table1[[#This Row],[MATCH]])=J9</f>
        <v>1</v>
      </c>
      <c r="T9" s="3" t="b">
        <f>INDEX('Run on 8-5-19'!K$3:K$52,Table1[[#This Row],[MATCH]]) + 4/24=K9</f>
        <v>1</v>
      </c>
      <c r="U9" s="3" t="b">
        <f>INDEX('Run on 8-5-19'!L$3:L$52,Table1[[#This Row],[MATCH]])+4/24=L9</f>
        <v>1</v>
      </c>
      <c r="V9" s="3" t="b">
        <f>INDEX('Run on 8-5-19'!M$3:M$52,Table1[[#This Row],[MATCH]])+4/24=M9</f>
        <v>1</v>
      </c>
      <c r="W9" s="3" t="b">
        <f>INDEX('Run on 8-5-19'!N$3:N$52,Table1[[#This Row],[MATCH]])+4/24=N9</f>
        <v>1</v>
      </c>
    </row>
    <row r="10" spans="1:23" x14ac:dyDescent="0.35">
      <c r="A10">
        <v>7</v>
      </c>
      <c r="B10" t="s">
        <v>121</v>
      </c>
      <c r="C10" t="s">
        <v>27</v>
      </c>
      <c r="D10">
        <v>30.63</v>
      </c>
      <c r="E10">
        <v>28.78</v>
      </c>
      <c r="F10">
        <v>-6.05</v>
      </c>
      <c r="G10" s="4">
        <v>13909.98</v>
      </c>
      <c r="H10">
        <v>1</v>
      </c>
      <c r="I10">
        <v>2</v>
      </c>
      <c r="J10">
        <v>0</v>
      </c>
      <c r="K10" s="1">
        <v>43646</v>
      </c>
      <c r="L10" s="1">
        <v>43646</v>
      </c>
      <c r="M10" s="1">
        <v>25569</v>
      </c>
      <c r="N10" s="1">
        <v>43671</v>
      </c>
      <c r="O10" s="5">
        <f>MATCH(C10,'Run on 8-5-19'!$C$3:$C$52,0)</f>
        <v>7</v>
      </c>
      <c r="P10" s="3" t="b">
        <f>INDEX('Run on 8-5-19'!G$3:G$52,Table1[[#This Row],[MATCH]])=G10</f>
        <v>1</v>
      </c>
      <c r="Q10" s="3" t="b">
        <f>INDEX('Run on 8-5-19'!H$3:H$52,Table1[[#This Row],[MATCH]])=H10</f>
        <v>1</v>
      </c>
      <c r="R10" s="3" t="b">
        <f>INDEX('Run on 8-5-19'!I$3:I$52,Table1[[#This Row],[MATCH]])=I10</f>
        <v>1</v>
      </c>
      <c r="S10" s="3" t="b">
        <f>INDEX('Run on 8-5-19'!J$3:J$52,Table1[[#This Row],[MATCH]])=J10</f>
        <v>1</v>
      </c>
      <c r="T10" s="3" t="b">
        <f>INDEX('Run on 8-5-19'!K$3:K$52,Table1[[#This Row],[MATCH]]) + 4/24=K10</f>
        <v>1</v>
      </c>
      <c r="U10" s="3" t="b">
        <f>INDEX('Run on 8-5-19'!L$3:L$52,Table1[[#This Row],[MATCH]])+4/24=L10</f>
        <v>1</v>
      </c>
      <c r="V10" s="3" t="b">
        <f>INDEX('Run on 8-5-19'!M$3:M$52,Table1[[#This Row],[MATCH]])+4/24=M10</f>
        <v>1</v>
      </c>
      <c r="W10" s="3" t="b">
        <f>INDEX('Run on 8-5-19'!N$3:N$52,Table1[[#This Row],[MATCH]])+4/24=N10</f>
        <v>1</v>
      </c>
    </row>
    <row r="11" spans="1:23" x14ac:dyDescent="0.35">
      <c r="A11">
        <v>8</v>
      </c>
      <c r="B11" t="s">
        <v>122</v>
      </c>
      <c r="C11" t="s">
        <v>29</v>
      </c>
      <c r="D11">
        <v>10.5</v>
      </c>
      <c r="E11">
        <v>10.78</v>
      </c>
      <c r="F11">
        <v>2.67</v>
      </c>
      <c r="G11" s="3">
        <v>17.48</v>
      </c>
      <c r="H11">
        <v>1</v>
      </c>
      <c r="I11">
        <v>1</v>
      </c>
      <c r="J11">
        <v>9</v>
      </c>
      <c r="K11" s="1">
        <v>25569</v>
      </c>
      <c r="L11" s="1">
        <v>43555</v>
      </c>
      <c r="M11" s="1">
        <v>25569</v>
      </c>
      <c r="N11" s="1">
        <v>43593</v>
      </c>
      <c r="O11" s="5">
        <f>MATCH(C11,'Run on 8-5-19'!$C$3:$C$52,0)</f>
        <v>8</v>
      </c>
      <c r="P11" s="3" t="b">
        <f>INDEX('Run on 8-5-19'!G$3:G$52,Table1[[#This Row],[MATCH]])=G11</f>
        <v>1</v>
      </c>
      <c r="Q11" s="3" t="b">
        <f>INDEX('Run on 8-5-19'!H$3:H$52,Table1[[#This Row],[MATCH]])=H11</f>
        <v>1</v>
      </c>
      <c r="R11" s="3" t="b">
        <f>INDEX('Run on 8-5-19'!I$3:I$52,Table1[[#This Row],[MATCH]])=I11</f>
        <v>1</v>
      </c>
      <c r="S11" s="3" t="b">
        <f>INDEX('Run on 8-5-19'!J$3:J$52,Table1[[#This Row],[MATCH]])=J11</f>
        <v>1</v>
      </c>
      <c r="T11" s="3" t="b">
        <f>INDEX('Run on 8-5-19'!K$3:K$52,Table1[[#This Row],[MATCH]]) + 4/24=K11</f>
        <v>1</v>
      </c>
      <c r="U11" s="3" t="b">
        <f>INDEX('Run on 8-5-19'!L$3:L$52,Table1[[#This Row],[MATCH]])+4/24=L11</f>
        <v>1</v>
      </c>
      <c r="V11" s="3" t="b">
        <f>INDEX('Run on 8-5-19'!M$3:M$52,Table1[[#This Row],[MATCH]])+4/24=M11</f>
        <v>1</v>
      </c>
      <c r="W11" s="3" t="b">
        <f>INDEX('Run on 8-5-19'!N$3:N$52,Table1[[#This Row],[MATCH]])+4/24=N11</f>
        <v>1</v>
      </c>
    </row>
    <row r="12" spans="1:23" x14ac:dyDescent="0.35">
      <c r="A12">
        <v>9</v>
      </c>
      <c r="B12" t="s">
        <v>123</v>
      </c>
      <c r="C12" t="s">
        <v>31</v>
      </c>
      <c r="D12">
        <v>2.48</v>
      </c>
      <c r="E12">
        <v>2.4</v>
      </c>
      <c r="F12">
        <v>-3.23</v>
      </c>
      <c r="G12">
        <v>46.55</v>
      </c>
      <c r="H12">
        <v>1</v>
      </c>
      <c r="I12">
        <v>1</v>
      </c>
      <c r="J12">
        <v>7</v>
      </c>
      <c r="K12" s="1">
        <v>25569</v>
      </c>
      <c r="L12" s="1">
        <v>43555</v>
      </c>
      <c r="M12" s="1">
        <v>25569</v>
      </c>
      <c r="N12" s="1">
        <v>43598</v>
      </c>
      <c r="O12" s="5">
        <f>MATCH(C12,'Run on 8-5-19'!$C$3:$C$52,0)</f>
        <v>9</v>
      </c>
      <c r="P12" s="3" t="b">
        <f>INDEX('Run on 8-5-19'!G$3:G$52,Table1[[#This Row],[MATCH]])=G12</f>
        <v>1</v>
      </c>
      <c r="Q12" s="3" t="b">
        <f>INDEX('Run on 8-5-19'!H$3:H$52,Table1[[#This Row],[MATCH]])=H12</f>
        <v>1</v>
      </c>
      <c r="R12" s="3" t="b">
        <f>INDEX('Run on 8-5-19'!I$3:I$52,Table1[[#This Row],[MATCH]])=I12</f>
        <v>1</v>
      </c>
      <c r="S12" s="3" t="b">
        <f>INDEX('Run on 8-5-19'!J$3:J$52,Table1[[#This Row],[MATCH]])=J12</f>
        <v>1</v>
      </c>
      <c r="T12" s="3" t="b">
        <f>INDEX('Run on 8-5-19'!K$3:K$52,Table1[[#This Row],[MATCH]]) + 4/24=K12</f>
        <v>1</v>
      </c>
      <c r="U12" s="3" t="b">
        <f>INDEX('Run on 8-5-19'!L$3:L$52,Table1[[#This Row],[MATCH]])+4/24=L12</f>
        <v>1</v>
      </c>
      <c r="V12" s="3" t="b">
        <f>INDEX('Run on 8-5-19'!M$3:M$52,Table1[[#This Row],[MATCH]])+4/24=M12</f>
        <v>1</v>
      </c>
      <c r="W12" s="3" t="b">
        <f>INDEX('Run on 8-5-19'!N$3:N$52,Table1[[#This Row],[MATCH]])+4/24=N12</f>
        <v>1</v>
      </c>
    </row>
    <row r="13" spans="1:23" x14ac:dyDescent="0.35">
      <c r="A13">
        <v>10</v>
      </c>
      <c r="B13" t="s">
        <v>124</v>
      </c>
      <c r="C13" t="s">
        <v>33</v>
      </c>
      <c r="D13">
        <v>0.28000000000000003</v>
      </c>
      <c r="E13">
        <v>0.26</v>
      </c>
      <c r="F13">
        <v>-5.45</v>
      </c>
      <c r="G13" s="3">
        <v>16.03</v>
      </c>
      <c r="H13">
        <v>1</v>
      </c>
      <c r="I13">
        <v>1</v>
      </c>
      <c r="J13">
        <v>7</v>
      </c>
      <c r="K13" s="1">
        <v>25569</v>
      </c>
      <c r="L13" s="1">
        <v>43555</v>
      </c>
      <c r="M13" s="1">
        <v>25569</v>
      </c>
      <c r="N13" s="1">
        <v>43614</v>
      </c>
      <c r="O13" s="5">
        <f>MATCH(C13,'Run on 8-5-19'!$C$3:$C$52,0)</f>
        <v>10</v>
      </c>
      <c r="P13" s="3" t="b">
        <f>INDEX('Run on 8-5-19'!G$3:G$52,Table1[[#This Row],[MATCH]])=G13</f>
        <v>1</v>
      </c>
      <c r="Q13" s="3" t="b">
        <f>INDEX('Run on 8-5-19'!H$3:H$52,Table1[[#This Row],[MATCH]])=H13</f>
        <v>1</v>
      </c>
      <c r="R13" s="3" t="b">
        <f>INDEX('Run on 8-5-19'!I$3:I$52,Table1[[#This Row],[MATCH]])=I13</f>
        <v>1</v>
      </c>
      <c r="S13" s="3" t="b">
        <f>INDEX('Run on 8-5-19'!J$3:J$52,Table1[[#This Row],[MATCH]])=J13</f>
        <v>1</v>
      </c>
      <c r="T13" s="3" t="b">
        <f>INDEX('Run on 8-5-19'!K$3:K$52,Table1[[#This Row],[MATCH]]) + 4/24=K13</f>
        <v>1</v>
      </c>
      <c r="U13" s="3" t="b">
        <f>INDEX('Run on 8-5-19'!L$3:L$52,Table1[[#This Row],[MATCH]])+4/24=L13</f>
        <v>1</v>
      </c>
      <c r="V13" s="3" t="b">
        <f>INDEX('Run on 8-5-19'!M$3:M$52,Table1[[#This Row],[MATCH]])+4/24=M13</f>
        <v>1</v>
      </c>
      <c r="W13" s="3" t="b">
        <f>INDEX('Run on 8-5-19'!N$3:N$52,Table1[[#This Row],[MATCH]])+4/24=N13</f>
        <v>1</v>
      </c>
    </row>
    <row r="14" spans="1:23" x14ac:dyDescent="0.35">
      <c r="A14">
        <v>11</v>
      </c>
      <c r="B14" t="s">
        <v>125</v>
      </c>
      <c r="C14" t="s">
        <v>35</v>
      </c>
      <c r="D14">
        <v>63.63</v>
      </c>
      <c r="E14">
        <v>64.77</v>
      </c>
      <c r="F14">
        <v>1.79</v>
      </c>
      <c r="G14" s="4">
        <v>4328.41</v>
      </c>
      <c r="H14">
        <v>1</v>
      </c>
      <c r="I14">
        <v>2</v>
      </c>
      <c r="J14">
        <v>0</v>
      </c>
      <c r="K14" s="1">
        <v>43646</v>
      </c>
      <c r="L14" s="1">
        <v>43646</v>
      </c>
      <c r="M14" s="1">
        <v>25569</v>
      </c>
      <c r="N14" s="1">
        <v>43671</v>
      </c>
      <c r="O14" s="5">
        <f>MATCH(C14,'Run on 8-5-19'!$C$3:$C$52,0)</f>
        <v>11</v>
      </c>
      <c r="P14" s="3" t="b">
        <f>INDEX('Run on 8-5-19'!G$3:G$52,Table1[[#This Row],[MATCH]])=G14</f>
        <v>1</v>
      </c>
      <c r="Q14" s="3" t="b">
        <f>INDEX('Run on 8-5-19'!H$3:H$52,Table1[[#This Row],[MATCH]])=H14</f>
        <v>1</v>
      </c>
      <c r="R14" s="3" t="b">
        <f>INDEX('Run on 8-5-19'!I$3:I$52,Table1[[#This Row],[MATCH]])=I14</f>
        <v>1</v>
      </c>
      <c r="S14" s="3" t="b">
        <f>INDEX('Run on 8-5-19'!J$3:J$52,Table1[[#This Row],[MATCH]])=J14</f>
        <v>1</v>
      </c>
      <c r="T14" s="3" t="b">
        <f>INDEX('Run on 8-5-19'!K$3:K$52,Table1[[#This Row],[MATCH]]) + 4/24=K14</f>
        <v>1</v>
      </c>
      <c r="U14" s="3" t="b">
        <f>INDEX('Run on 8-5-19'!L$3:L$52,Table1[[#This Row],[MATCH]])+4/24=L14</f>
        <v>1</v>
      </c>
      <c r="V14" s="3" t="b">
        <f>INDEX('Run on 8-5-19'!M$3:M$52,Table1[[#This Row],[MATCH]])+4/24=M14</f>
        <v>1</v>
      </c>
      <c r="W14" s="3" t="b">
        <f>INDEX('Run on 8-5-19'!N$3:N$52,Table1[[#This Row],[MATCH]])+4/24=N14</f>
        <v>1</v>
      </c>
    </row>
    <row r="15" spans="1:23" x14ac:dyDescent="0.35">
      <c r="A15">
        <v>12</v>
      </c>
      <c r="B15" t="s">
        <v>126</v>
      </c>
      <c r="C15" t="s">
        <v>37</v>
      </c>
      <c r="D15">
        <v>9.2799999999999994</v>
      </c>
      <c r="E15">
        <v>10.57</v>
      </c>
      <c r="F15">
        <v>13.9</v>
      </c>
      <c r="G15">
        <v>185.16</v>
      </c>
      <c r="H15">
        <v>1</v>
      </c>
      <c r="I15">
        <v>1</v>
      </c>
      <c r="J15">
        <v>11</v>
      </c>
      <c r="K15" s="1">
        <v>43555</v>
      </c>
      <c r="L15" s="1">
        <v>43555</v>
      </c>
      <c r="M15" s="1">
        <v>43593</v>
      </c>
      <c r="N15" s="1">
        <v>43594</v>
      </c>
      <c r="O15" s="5">
        <f>MATCH(C15,'Run on 8-5-19'!$C$3:$C$52,0)</f>
        <v>12</v>
      </c>
      <c r="P15" s="3" t="b">
        <f>INDEX('Run on 8-5-19'!G$3:G$52,Table1[[#This Row],[MATCH]])=G15</f>
        <v>1</v>
      </c>
      <c r="Q15" s="3" t="b">
        <f>INDEX('Run on 8-5-19'!H$3:H$52,Table1[[#This Row],[MATCH]])=H15</f>
        <v>1</v>
      </c>
      <c r="R15" s="3" t="b">
        <f>INDEX('Run on 8-5-19'!I$3:I$52,Table1[[#This Row],[MATCH]])=I15</f>
        <v>1</v>
      </c>
      <c r="S15" s="3" t="b">
        <f>INDEX('Run on 8-5-19'!J$3:J$52,Table1[[#This Row],[MATCH]])=J15</f>
        <v>1</v>
      </c>
      <c r="T15" s="3" t="b">
        <f>INDEX('Run on 8-5-19'!K$3:K$52,Table1[[#This Row],[MATCH]]) + 4/24=K15</f>
        <v>1</v>
      </c>
      <c r="U15" s="3" t="b">
        <f>INDEX('Run on 8-5-19'!L$3:L$52,Table1[[#This Row],[MATCH]])+4/24=L15</f>
        <v>1</v>
      </c>
      <c r="V15" s="3" t="b">
        <f>INDEX('Run on 8-5-19'!M$3:M$52,Table1[[#This Row],[MATCH]])+4/24=M15</f>
        <v>1</v>
      </c>
      <c r="W15" s="3" t="b">
        <f>INDEX('Run on 8-5-19'!N$3:N$52,Table1[[#This Row],[MATCH]])+4/24=N15</f>
        <v>1</v>
      </c>
    </row>
    <row r="16" spans="1:23" x14ac:dyDescent="0.35">
      <c r="A16">
        <v>13</v>
      </c>
      <c r="B16" t="s">
        <v>127</v>
      </c>
      <c r="C16" t="s">
        <v>39</v>
      </c>
      <c r="D16">
        <v>50.68</v>
      </c>
      <c r="E16">
        <v>43.98</v>
      </c>
      <c r="F16">
        <v>-13.22</v>
      </c>
      <c r="G16" s="4">
        <v>2696.64</v>
      </c>
      <c r="H16">
        <v>1</v>
      </c>
      <c r="I16">
        <v>1</v>
      </c>
      <c r="J16">
        <v>11</v>
      </c>
      <c r="K16" s="1">
        <v>43555</v>
      </c>
      <c r="L16" s="1">
        <v>43555</v>
      </c>
      <c r="M16" s="1">
        <v>25569</v>
      </c>
      <c r="N16" s="1">
        <v>43587</v>
      </c>
      <c r="O16" s="5">
        <f>MATCH(C16,'Run on 8-5-19'!$C$3:$C$52,0)</f>
        <v>13</v>
      </c>
      <c r="P16" s="3" t="b">
        <f>INDEX('Run on 8-5-19'!G$3:G$52,Table1[[#This Row],[MATCH]])=G16</f>
        <v>1</v>
      </c>
      <c r="Q16" s="3" t="b">
        <f>INDEX('Run on 8-5-19'!H$3:H$52,Table1[[#This Row],[MATCH]])=H16</f>
        <v>1</v>
      </c>
      <c r="R16" s="3" t="b">
        <f>INDEX('Run on 8-5-19'!I$3:I$52,Table1[[#This Row],[MATCH]])=I16</f>
        <v>1</v>
      </c>
      <c r="S16" s="3" t="b">
        <f>INDEX('Run on 8-5-19'!J$3:J$52,Table1[[#This Row],[MATCH]])=J16</f>
        <v>1</v>
      </c>
      <c r="T16" s="3" t="b">
        <f>INDEX('Run on 8-5-19'!K$3:K$52,Table1[[#This Row],[MATCH]]) + 4/24=K16</f>
        <v>1</v>
      </c>
      <c r="U16" s="3" t="b">
        <f>INDEX('Run on 8-5-19'!L$3:L$52,Table1[[#This Row],[MATCH]])+4/24=L16</f>
        <v>1</v>
      </c>
      <c r="V16" s="3" t="b">
        <f>INDEX('Run on 8-5-19'!M$3:M$52,Table1[[#This Row],[MATCH]])+4/24=M16</f>
        <v>1</v>
      </c>
      <c r="W16" s="3" t="b">
        <f>INDEX('Run on 8-5-19'!N$3:N$52,Table1[[#This Row],[MATCH]])+4/24=N16</f>
        <v>1</v>
      </c>
    </row>
    <row r="17" spans="1:23" x14ac:dyDescent="0.35">
      <c r="A17">
        <v>14</v>
      </c>
      <c r="B17" t="s">
        <v>128</v>
      </c>
      <c r="C17" t="s">
        <v>41</v>
      </c>
      <c r="D17">
        <v>153.04</v>
      </c>
      <c r="E17">
        <v>144.33000000000001</v>
      </c>
      <c r="F17">
        <v>-5.69</v>
      </c>
      <c r="G17" s="4">
        <v>10948.5</v>
      </c>
      <c r="H17">
        <v>1</v>
      </c>
      <c r="I17">
        <v>1</v>
      </c>
      <c r="J17">
        <v>9</v>
      </c>
      <c r="K17" s="1">
        <v>43555</v>
      </c>
      <c r="L17" s="1">
        <v>43555</v>
      </c>
      <c r="M17" s="1">
        <v>25569</v>
      </c>
      <c r="N17" s="1">
        <v>43607</v>
      </c>
      <c r="O17" s="5">
        <f>MATCH(C17,'Run on 8-5-19'!$C$3:$C$52,0)</f>
        <v>14</v>
      </c>
      <c r="P17" s="3" t="b">
        <f>INDEX('Run on 8-5-19'!G$3:G$52,Table1[[#This Row],[MATCH]])=G17</f>
        <v>1</v>
      </c>
      <c r="Q17" s="3" t="b">
        <f>INDEX('Run on 8-5-19'!H$3:H$52,Table1[[#This Row],[MATCH]])=H17</f>
        <v>1</v>
      </c>
      <c r="R17" s="3" t="b">
        <f>INDEX('Run on 8-5-19'!I$3:I$52,Table1[[#This Row],[MATCH]])=I17</f>
        <v>1</v>
      </c>
      <c r="S17" s="3" t="b">
        <f>INDEX('Run on 8-5-19'!J$3:J$52,Table1[[#This Row],[MATCH]])=J17</f>
        <v>1</v>
      </c>
      <c r="T17" s="3" t="b">
        <f>INDEX('Run on 8-5-19'!K$3:K$52,Table1[[#This Row],[MATCH]]) + 4/24=K17</f>
        <v>1</v>
      </c>
      <c r="U17" s="3" t="b">
        <f>INDEX('Run on 8-5-19'!L$3:L$52,Table1[[#This Row],[MATCH]])+4/24=L17</f>
        <v>1</v>
      </c>
      <c r="V17" s="3" t="b">
        <f>INDEX('Run on 8-5-19'!M$3:M$52,Table1[[#This Row],[MATCH]])+4/24=M17</f>
        <v>1</v>
      </c>
      <c r="W17" s="3" t="b">
        <f>INDEX('Run on 8-5-19'!N$3:N$52,Table1[[#This Row],[MATCH]])+4/24=N17</f>
        <v>1</v>
      </c>
    </row>
    <row r="18" spans="1:23" x14ac:dyDescent="0.35">
      <c r="A18">
        <v>15</v>
      </c>
      <c r="B18" t="s">
        <v>129</v>
      </c>
      <c r="C18" t="s">
        <v>43</v>
      </c>
      <c r="D18">
        <v>208.89</v>
      </c>
      <c r="E18">
        <v>200.99</v>
      </c>
      <c r="F18">
        <v>-3.78</v>
      </c>
      <c r="G18" s="4">
        <v>957117.23</v>
      </c>
      <c r="H18">
        <v>1</v>
      </c>
      <c r="I18">
        <v>2</v>
      </c>
      <c r="J18">
        <v>12</v>
      </c>
      <c r="K18" s="1">
        <v>43555</v>
      </c>
      <c r="L18" s="1">
        <v>43555</v>
      </c>
      <c r="M18" s="1">
        <v>43585</v>
      </c>
      <c r="N18" s="1">
        <v>43586</v>
      </c>
      <c r="O18" s="5">
        <f>MATCH(C18,'Run on 8-5-19'!$C$3:$C$52,0)</f>
        <v>15</v>
      </c>
      <c r="P18" s="3" t="b">
        <f>INDEX('Run on 8-5-19'!G$3:G$52,Table1[[#This Row],[MATCH]])=G18</f>
        <v>0</v>
      </c>
      <c r="Q18" s="3" t="b">
        <f>INDEX('Run on 8-5-19'!H$3:H$52,Table1[[#This Row],[MATCH]])=H18</f>
        <v>1</v>
      </c>
      <c r="R18" s="3" t="b">
        <f>INDEX('Run on 8-5-19'!I$3:I$52,Table1[[#This Row],[MATCH]])=I18</f>
        <v>1</v>
      </c>
      <c r="S18" s="3" t="b">
        <f>INDEX('Run on 8-5-19'!J$3:J$52,Table1[[#This Row],[MATCH]])=J18</f>
        <v>1</v>
      </c>
      <c r="T18" s="3" t="b">
        <f>INDEX('Run on 8-5-19'!K$3:K$52,Table1[[#This Row],[MATCH]]) + 4/24=K18</f>
        <v>1</v>
      </c>
      <c r="U18" s="3" t="b">
        <f>INDEX('Run on 8-5-19'!L$3:L$52,Table1[[#This Row],[MATCH]])+4/24=L18</f>
        <v>1</v>
      </c>
      <c r="V18" s="3" t="b">
        <f>INDEX('Run on 8-5-19'!M$3:M$52,Table1[[#This Row],[MATCH]])+4/24=M18</f>
        <v>1</v>
      </c>
      <c r="W18" s="3" t="b">
        <f>INDEX('Run on 8-5-19'!N$3:N$52,Table1[[#This Row],[MATCH]])+4/24=N18</f>
        <v>1</v>
      </c>
    </row>
    <row r="19" spans="1:23" x14ac:dyDescent="0.35">
      <c r="A19">
        <v>16</v>
      </c>
      <c r="B19" t="s">
        <v>130</v>
      </c>
      <c r="C19" t="s">
        <v>45</v>
      </c>
      <c r="D19">
        <v>0.46</v>
      </c>
      <c r="E19">
        <v>0.46</v>
      </c>
      <c r="F19">
        <v>0</v>
      </c>
      <c r="G19">
        <v>2.6</v>
      </c>
      <c r="H19">
        <v>1</v>
      </c>
      <c r="I19">
        <v>1</v>
      </c>
      <c r="J19">
        <v>8</v>
      </c>
      <c r="K19" s="1">
        <v>25569</v>
      </c>
      <c r="L19" s="1">
        <v>43555</v>
      </c>
      <c r="M19" s="1">
        <v>25569</v>
      </c>
      <c r="N19" s="1">
        <v>43599</v>
      </c>
      <c r="O19" s="5">
        <f>MATCH(C19,'Run on 8-5-19'!$C$3:$C$52,0)</f>
        <v>16</v>
      </c>
      <c r="P19" s="3" t="b">
        <f>INDEX('Run on 8-5-19'!G$3:G$52,Table1[[#This Row],[MATCH]])=G19</f>
        <v>1</v>
      </c>
      <c r="Q19" s="3" t="b">
        <f>INDEX('Run on 8-5-19'!H$3:H$52,Table1[[#This Row],[MATCH]])=H19</f>
        <v>1</v>
      </c>
      <c r="R19" s="3" t="b">
        <f>INDEX('Run on 8-5-19'!I$3:I$52,Table1[[#This Row],[MATCH]])=I19</f>
        <v>1</v>
      </c>
      <c r="S19" s="3" t="b">
        <f>INDEX('Run on 8-5-19'!J$3:J$52,Table1[[#This Row],[MATCH]])=J19</f>
        <v>1</v>
      </c>
      <c r="T19" s="3" t="b">
        <f>INDEX('Run on 8-5-19'!K$3:K$52,Table1[[#This Row],[MATCH]]) + 4/24=K19</f>
        <v>1</v>
      </c>
      <c r="U19" s="3" t="b">
        <f>INDEX('Run on 8-5-19'!L$3:L$52,Table1[[#This Row],[MATCH]])+4/24=L19</f>
        <v>1</v>
      </c>
      <c r="V19" s="3" t="b">
        <f>INDEX('Run on 8-5-19'!M$3:M$52,Table1[[#This Row],[MATCH]])+4/24=M19</f>
        <v>1</v>
      </c>
      <c r="W19" s="3" t="b">
        <f>INDEX('Run on 8-5-19'!N$3:N$52,Table1[[#This Row],[MATCH]])+4/24=N19</f>
        <v>1</v>
      </c>
    </row>
    <row r="20" spans="1:23" x14ac:dyDescent="0.35">
      <c r="A20">
        <v>17</v>
      </c>
      <c r="B20" t="s">
        <v>131</v>
      </c>
      <c r="C20" t="s">
        <v>47</v>
      </c>
      <c r="D20">
        <v>47</v>
      </c>
      <c r="E20">
        <v>47.25</v>
      </c>
      <c r="F20">
        <v>0.53</v>
      </c>
      <c r="G20" s="4">
        <v>2229.04</v>
      </c>
      <c r="H20">
        <v>1</v>
      </c>
      <c r="I20">
        <v>1</v>
      </c>
      <c r="J20">
        <v>12</v>
      </c>
      <c r="K20" s="1">
        <v>25569</v>
      </c>
      <c r="L20" s="1">
        <v>43555</v>
      </c>
      <c r="M20" s="1">
        <v>43585</v>
      </c>
      <c r="N20" s="1">
        <v>43588</v>
      </c>
      <c r="O20" s="5">
        <f>MATCH(C20,'Run on 8-5-19'!$C$3:$C$52,0)</f>
        <v>17</v>
      </c>
      <c r="P20" s="3" t="b">
        <f>INDEX('Run on 8-5-19'!G$3:G$52,Table1[[#This Row],[MATCH]])=G20</f>
        <v>1</v>
      </c>
      <c r="Q20" s="3" t="b">
        <f>INDEX('Run on 8-5-19'!H$3:H$52,Table1[[#This Row],[MATCH]])=H20</f>
        <v>1</v>
      </c>
      <c r="R20" s="3" t="b">
        <f>INDEX('Run on 8-5-19'!I$3:I$52,Table1[[#This Row],[MATCH]])=I20</f>
        <v>1</v>
      </c>
      <c r="S20" s="3" t="b">
        <f>INDEX('Run on 8-5-19'!J$3:J$52,Table1[[#This Row],[MATCH]])=J20</f>
        <v>1</v>
      </c>
      <c r="T20" s="3" t="b">
        <f>INDEX('Run on 8-5-19'!K$3:K$52,Table1[[#This Row],[MATCH]]) + 4/24=K20</f>
        <v>1</v>
      </c>
      <c r="U20" s="3" t="b">
        <f>INDEX('Run on 8-5-19'!L$3:L$52,Table1[[#This Row],[MATCH]])+4/24=L20</f>
        <v>1</v>
      </c>
      <c r="V20" s="3" t="b">
        <f>INDEX('Run on 8-5-19'!M$3:M$52,Table1[[#This Row],[MATCH]])+4/24=M20</f>
        <v>1</v>
      </c>
      <c r="W20" s="3" t="b">
        <f>INDEX('Run on 8-5-19'!N$3:N$52,Table1[[#This Row],[MATCH]])+4/24=N20</f>
        <v>1</v>
      </c>
    </row>
    <row r="21" spans="1:23" x14ac:dyDescent="0.35">
      <c r="A21">
        <v>18</v>
      </c>
      <c r="B21" t="s">
        <v>132</v>
      </c>
      <c r="C21" t="s">
        <v>49</v>
      </c>
      <c r="D21">
        <v>8.3000000000000007</v>
      </c>
      <c r="E21">
        <v>8.3000000000000007</v>
      </c>
      <c r="F21">
        <v>0</v>
      </c>
      <c r="G21" s="4">
        <v>3123.09</v>
      </c>
      <c r="H21">
        <v>1</v>
      </c>
      <c r="I21">
        <v>3</v>
      </c>
      <c r="J21">
        <v>8</v>
      </c>
      <c r="K21" s="1">
        <v>25569</v>
      </c>
      <c r="L21" s="1">
        <v>43555</v>
      </c>
      <c r="M21" s="1">
        <v>25569</v>
      </c>
      <c r="N21" s="1">
        <v>43598</v>
      </c>
      <c r="O21" s="5">
        <f>MATCH(C21,'Run on 8-5-19'!$C$3:$C$52,0)</f>
        <v>18</v>
      </c>
      <c r="P21" s="3" t="b">
        <f>INDEX('Run on 8-5-19'!G$3:G$52,Table1[[#This Row],[MATCH]])=G21</f>
        <v>1</v>
      </c>
      <c r="Q21" s="3" t="b">
        <f>INDEX('Run on 8-5-19'!H$3:H$52,Table1[[#This Row],[MATCH]])=H21</f>
        <v>1</v>
      </c>
      <c r="R21" s="3" t="b">
        <f>INDEX('Run on 8-5-19'!I$3:I$52,Table1[[#This Row],[MATCH]])=I21</f>
        <v>1</v>
      </c>
      <c r="S21" s="3" t="b">
        <f>INDEX('Run on 8-5-19'!J$3:J$52,Table1[[#This Row],[MATCH]])=J21</f>
        <v>1</v>
      </c>
      <c r="T21" s="3" t="b">
        <f>INDEX('Run on 8-5-19'!K$3:K$52,Table1[[#This Row],[MATCH]]) + 4/24=K21</f>
        <v>1</v>
      </c>
      <c r="U21" s="3" t="b">
        <f>INDEX('Run on 8-5-19'!L$3:L$52,Table1[[#This Row],[MATCH]])+4/24=L21</f>
        <v>1</v>
      </c>
      <c r="V21" s="3" t="b">
        <f>INDEX('Run on 8-5-19'!M$3:M$52,Table1[[#This Row],[MATCH]])+4/24=M21</f>
        <v>1</v>
      </c>
      <c r="W21" s="3" t="b">
        <f>INDEX('Run on 8-5-19'!N$3:N$52,Table1[[#This Row],[MATCH]])+4/24=N21</f>
        <v>1</v>
      </c>
    </row>
    <row r="22" spans="1:23" x14ac:dyDescent="0.35">
      <c r="A22">
        <v>19</v>
      </c>
      <c r="B22" t="s">
        <v>133</v>
      </c>
      <c r="C22" t="s">
        <v>51</v>
      </c>
      <c r="D22">
        <v>0.76</v>
      </c>
      <c r="E22">
        <v>0.78</v>
      </c>
      <c r="F22">
        <v>3.29</v>
      </c>
      <c r="G22" s="3">
        <v>84.91</v>
      </c>
      <c r="H22">
        <v>1</v>
      </c>
      <c r="I22">
        <v>1</v>
      </c>
      <c r="J22">
        <v>8</v>
      </c>
      <c r="K22" s="1">
        <v>25569</v>
      </c>
      <c r="L22" s="1">
        <v>43555</v>
      </c>
      <c r="M22" s="1">
        <v>25569</v>
      </c>
      <c r="N22" s="1">
        <v>43598</v>
      </c>
      <c r="O22" s="5">
        <f>MATCH(C22,'Run on 8-5-19'!$C$3:$C$52,0)</f>
        <v>19</v>
      </c>
      <c r="P22" s="3" t="b">
        <f>INDEX('Run on 8-5-19'!G$3:G$52,Table1[[#This Row],[MATCH]])=G22</f>
        <v>1</v>
      </c>
      <c r="Q22" s="3" t="b">
        <f>INDEX('Run on 8-5-19'!H$3:H$52,Table1[[#This Row],[MATCH]])=H22</f>
        <v>1</v>
      </c>
      <c r="R22" s="3" t="b">
        <f>INDEX('Run on 8-5-19'!I$3:I$52,Table1[[#This Row],[MATCH]])=I22</f>
        <v>1</v>
      </c>
      <c r="S22" s="3" t="b">
        <f>INDEX('Run on 8-5-19'!J$3:J$52,Table1[[#This Row],[MATCH]])=J22</f>
        <v>1</v>
      </c>
      <c r="T22" s="3" t="b">
        <f>INDEX('Run on 8-5-19'!K$3:K$52,Table1[[#This Row],[MATCH]]) + 4/24=K22</f>
        <v>1</v>
      </c>
      <c r="U22" s="3" t="b">
        <f>INDEX('Run on 8-5-19'!L$3:L$52,Table1[[#This Row],[MATCH]])+4/24=L22</f>
        <v>1</v>
      </c>
      <c r="V22" s="3" t="b">
        <f>INDEX('Run on 8-5-19'!M$3:M$52,Table1[[#This Row],[MATCH]])+4/24=M22</f>
        <v>1</v>
      </c>
      <c r="W22" s="3" t="b">
        <f>INDEX('Run on 8-5-19'!N$3:N$52,Table1[[#This Row],[MATCH]])+4/24=N22</f>
        <v>1</v>
      </c>
    </row>
    <row r="23" spans="1:23" x14ac:dyDescent="0.35">
      <c r="A23">
        <v>20</v>
      </c>
      <c r="B23" t="s">
        <v>134</v>
      </c>
      <c r="C23" t="s">
        <v>53</v>
      </c>
      <c r="D23">
        <v>1.32</v>
      </c>
      <c r="E23">
        <v>1.25</v>
      </c>
      <c r="F23">
        <v>-5.0199999999999996</v>
      </c>
      <c r="G23" s="3">
        <v>249.16</v>
      </c>
      <c r="H23">
        <v>1</v>
      </c>
      <c r="I23">
        <v>1</v>
      </c>
      <c r="J23">
        <v>11</v>
      </c>
      <c r="K23" s="1">
        <v>43555</v>
      </c>
      <c r="L23" s="1">
        <v>43555</v>
      </c>
      <c r="M23" s="1">
        <v>25569</v>
      </c>
      <c r="N23" s="1">
        <v>43587</v>
      </c>
      <c r="O23" s="5">
        <f>MATCH(C23,'Run on 8-5-19'!$C$3:$C$52,0)</f>
        <v>20</v>
      </c>
      <c r="P23" s="3" t="b">
        <f>INDEX('Run on 8-5-19'!G$3:G$52,Table1[[#This Row],[MATCH]])=G23</f>
        <v>1</v>
      </c>
      <c r="Q23" s="3" t="b">
        <f>INDEX('Run on 8-5-19'!H$3:H$52,Table1[[#This Row],[MATCH]])=H23</f>
        <v>1</v>
      </c>
      <c r="R23" s="3" t="b">
        <f>INDEX('Run on 8-5-19'!I$3:I$52,Table1[[#This Row],[MATCH]])=I23</f>
        <v>1</v>
      </c>
      <c r="S23" s="3" t="b">
        <f>INDEX('Run on 8-5-19'!J$3:J$52,Table1[[#This Row],[MATCH]])=J23</f>
        <v>1</v>
      </c>
      <c r="T23" s="3" t="b">
        <f>INDEX('Run on 8-5-19'!K$3:K$52,Table1[[#This Row],[MATCH]]) + 4/24=K23</f>
        <v>1</v>
      </c>
      <c r="U23" s="3" t="b">
        <f>INDEX('Run on 8-5-19'!L$3:L$52,Table1[[#This Row],[MATCH]])+4/24=L23</f>
        <v>1</v>
      </c>
      <c r="V23" s="3" t="b">
        <f>INDEX('Run on 8-5-19'!M$3:M$52,Table1[[#This Row],[MATCH]])+4/24=M23</f>
        <v>1</v>
      </c>
      <c r="W23" s="3" t="b">
        <f>INDEX('Run on 8-5-19'!N$3:N$52,Table1[[#This Row],[MATCH]])+4/24=N23</f>
        <v>1</v>
      </c>
    </row>
    <row r="24" spans="1:23" x14ac:dyDescent="0.35">
      <c r="A24">
        <v>21</v>
      </c>
      <c r="B24" t="s">
        <v>135</v>
      </c>
      <c r="C24" t="s">
        <v>55</v>
      </c>
      <c r="D24">
        <v>45.02</v>
      </c>
      <c r="E24">
        <v>29.08</v>
      </c>
      <c r="F24">
        <v>-35.409999999999997</v>
      </c>
      <c r="G24" s="4">
        <v>1180.83</v>
      </c>
      <c r="H24">
        <v>1</v>
      </c>
      <c r="I24">
        <v>1</v>
      </c>
      <c r="J24">
        <v>12</v>
      </c>
      <c r="K24" s="1">
        <v>43555</v>
      </c>
      <c r="L24" s="1">
        <v>43555</v>
      </c>
      <c r="M24" s="1">
        <v>25569</v>
      </c>
      <c r="N24" s="1">
        <v>43586</v>
      </c>
      <c r="O24" s="5">
        <f>MATCH(C24,'Run on 8-5-19'!$C$3:$C$52,0)</f>
        <v>21</v>
      </c>
      <c r="P24" s="3" t="b">
        <f>INDEX('Run on 8-5-19'!G$3:G$52,Table1[[#This Row],[MATCH]])=G24</f>
        <v>1</v>
      </c>
      <c r="Q24" s="3" t="b">
        <f>INDEX('Run on 8-5-19'!H$3:H$52,Table1[[#This Row],[MATCH]])=H24</f>
        <v>1</v>
      </c>
      <c r="R24" s="3" t="b">
        <f>INDEX('Run on 8-5-19'!I$3:I$52,Table1[[#This Row],[MATCH]])=I24</f>
        <v>1</v>
      </c>
      <c r="S24" s="3" t="b">
        <f>INDEX('Run on 8-5-19'!J$3:J$52,Table1[[#This Row],[MATCH]])=J24</f>
        <v>1</v>
      </c>
      <c r="T24" s="3" t="b">
        <f>INDEX('Run on 8-5-19'!K$3:K$52,Table1[[#This Row],[MATCH]]) + 4/24=K24</f>
        <v>1</v>
      </c>
      <c r="U24" s="3" t="b">
        <f>INDEX('Run on 8-5-19'!L$3:L$52,Table1[[#This Row],[MATCH]])+4/24=L24</f>
        <v>1</v>
      </c>
      <c r="V24" s="3" t="b">
        <f>INDEX('Run on 8-5-19'!M$3:M$52,Table1[[#This Row],[MATCH]])+4/24=M24</f>
        <v>1</v>
      </c>
      <c r="W24" s="3" t="b">
        <f>INDEX('Run on 8-5-19'!N$3:N$52,Table1[[#This Row],[MATCH]])+4/24=N24</f>
        <v>1</v>
      </c>
    </row>
    <row r="25" spans="1:23" x14ac:dyDescent="0.35">
      <c r="A25">
        <v>22</v>
      </c>
      <c r="B25" t="s">
        <v>136</v>
      </c>
      <c r="C25" t="s">
        <v>57</v>
      </c>
      <c r="D25">
        <v>68.48</v>
      </c>
      <c r="E25">
        <v>58.09</v>
      </c>
      <c r="F25">
        <v>-15.17</v>
      </c>
      <c r="G25" s="4">
        <v>4108.08</v>
      </c>
      <c r="H25">
        <v>1</v>
      </c>
      <c r="I25">
        <v>1</v>
      </c>
      <c r="J25">
        <v>10</v>
      </c>
      <c r="K25" s="1">
        <v>43555</v>
      </c>
      <c r="L25" s="1">
        <v>43555</v>
      </c>
      <c r="M25" s="1">
        <v>43594</v>
      </c>
      <c r="N25" s="1">
        <v>43595</v>
      </c>
      <c r="O25" s="5">
        <f>MATCH(C25,'Run on 8-5-19'!$C$3:$C$52,0)</f>
        <v>22</v>
      </c>
      <c r="P25" s="3" t="b">
        <f>INDEX('Run on 8-5-19'!G$3:G$52,Table1[[#This Row],[MATCH]])=G25</f>
        <v>1</v>
      </c>
      <c r="Q25" s="3" t="b">
        <f>INDEX('Run on 8-5-19'!H$3:H$52,Table1[[#This Row],[MATCH]])=H25</f>
        <v>1</v>
      </c>
      <c r="R25" s="3" t="b">
        <f>INDEX('Run on 8-5-19'!I$3:I$52,Table1[[#This Row],[MATCH]])=I25</f>
        <v>1</v>
      </c>
      <c r="S25" s="3" t="b">
        <f>INDEX('Run on 8-5-19'!J$3:J$52,Table1[[#This Row],[MATCH]])=J25</f>
        <v>1</v>
      </c>
      <c r="T25" s="3" t="b">
        <f>INDEX('Run on 8-5-19'!K$3:K$52,Table1[[#This Row],[MATCH]]) + 4/24=K25</f>
        <v>1</v>
      </c>
      <c r="U25" s="3" t="b">
        <f>INDEX('Run on 8-5-19'!L$3:L$52,Table1[[#This Row],[MATCH]])+4/24=L25</f>
        <v>1</v>
      </c>
      <c r="V25" s="3" t="b">
        <f>INDEX('Run on 8-5-19'!M$3:M$52,Table1[[#This Row],[MATCH]])+4/24=M25</f>
        <v>1</v>
      </c>
      <c r="W25" s="3" t="b">
        <f>INDEX('Run on 8-5-19'!N$3:N$52,Table1[[#This Row],[MATCH]])+4/24=N25</f>
        <v>1</v>
      </c>
    </row>
    <row r="26" spans="1:23" x14ac:dyDescent="0.35">
      <c r="A26">
        <v>23</v>
      </c>
      <c r="B26" t="s">
        <v>137</v>
      </c>
      <c r="C26" t="s">
        <v>59</v>
      </c>
      <c r="D26">
        <v>28.94</v>
      </c>
      <c r="E26">
        <v>27.73</v>
      </c>
      <c r="F26">
        <v>-4.18</v>
      </c>
      <c r="G26" s="4">
        <v>2822.15</v>
      </c>
      <c r="H26">
        <v>1</v>
      </c>
      <c r="I26">
        <v>1</v>
      </c>
      <c r="J26">
        <v>12</v>
      </c>
      <c r="K26" s="1">
        <v>43646</v>
      </c>
      <c r="L26" s="1">
        <v>43555</v>
      </c>
      <c r="M26" s="1">
        <v>25569</v>
      </c>
      <c r="N26" s="1">
        <v>43671</v>
      </c>
      <c r="O26" s="5">
        <f>MATCH(C26,'Run on 8-5-19'!$C$3:$C$52,0)</f>
        <v>23</v>
      </c>
      <c r="P26" s="3" t="b">
        <f>INDEX('Run on 8-5-19'!G$3:G$52,Table1[[#This Row],[MATCH]])=G26</f>
        <v>1</v>
      </c>
      <c r="Q26" s="3" t="b">
        <f>INDEX('Run on 8-5-19'!H$3:H$52,Table1[[#This Row],[MATCH]])=H26</f>
        <v>1</v>
      </c>
      <c r="R26" s="3" t="b">
        <f>INDEX('Run on 8-5-19'!I$3:I$52,Table1[[#This Row],[MATCH]])=I26</f>
        <v>1</v>
      </c>
      <c r="S26" s="3" t="b">
        <f>INDEX('Run on 8-5-19'!J$3:J$52,Table1[[#This Row],[MATCH]])=J26</f>
        <v>1</v>
      </c>
      <c r="T26" s="3" t="b">
        <f>INDEX('Run on 8-5-19'!K$3:K$52,Table1[[#This Row],[MATCH]]) + 4/24=K26</f>
        <v>1</v>
      </c>
      <c r="U26" s="3" t="b">
        <f>INDEX('Run on 8-5-19'!L$3:L$52,Table1[[#This Row],[MATCH]])+4/24=L26</f>
        <v>1</v>
      </c>
      <c r="V26" s="3" t="b">
        <f>INDEX('Run on 8-5-19'!M$3:M$52,Table1[[#This Row],[MATCH]])+4/24=M26</f>
        <v>1</v>
      </c>
      <c r="W26" s="3" t="b">
        <f>INDEX('Run on 8-5-19'!N$3:N$52,Table1[[#This Row],[MATCH]])+4/24=N26</f>
        <v>1</v>
      </c>
    </row>
    <row r="27" spans="1:23" x14ac:dyDescent="0.35">
      <c r="A27">
        <v>24</v>
      </c>
      <c r="B27" t="s">
        <v>138</v>
      </c>
      <c r="C27" t="s">
        <v>61</v>
      </c>
      <c r="D27">
        <v>18.53</v>
      </c>
      <c r="E27">
        <v>18.059999999999999</v>
      </c>
      <c r="F27">
        <v>-2.54</v>
      </c>
      <c r="G27" s="4">
        <v>39826.129999999997</v>
      </c>
      <c r="H27">
        <v>1</v>
      </c>
      <c r="I27">
        <v>1</v>
      </c>
      <c r="J27">
        <v>4</v>
      </c>
      <c r="K27" s="1">
        <v>25569</v>
      </c>
      <c r="L27" s="1">
        <v>43555</v>
      </c>
      <c r="M27" s="1">
        <v>25569</v>
      </c>
      <c r="N27" s="1">
        <v>43671</v>
      </c>
      <c r="O27" s="5">
        <f>MATCH(C27,'Run on 8-5-19'!$C$3:$C$52,0)</f>
        <v>24</v>
      </c>
      <c r="P27" s="3" t="b">
        <f>INDEX('Run on 8-5-19'!G$3:G$52,Table1[[#This Row],[MATCH]])=G27</f>
        <v>1</v>
      </c>
      <c r="Q27" s="3" t="b">
        <f>INDEX('Run on 8-5-19'!H$3:H$52,Table1[[#This Row],[MATCH]])=H27</f>
        <v>1</v>
      </c>
      <c r="R27" s="3" t="b">
        <f>INDEX('Run on 8-5-19'!I$3:I$52,Table1[[#This Row],[MATCH]])=I27</f>
        <v>1</v>
      </c>
      <c r="S27" s="3" t="b">
        <f>INDEX('Run on 8-5-19'!J$3:J$52,Table1[[#This Row],[MATCH]])=J27</f>
        <v>1</v>
      </c>
      <c r="T27" s="3" t="b">
        <f>INDEX('Run on 8-5-19'!K$3:K$52,Table1[[#This Row],[MATCH]]) + 4/24=K27</f>
        <v>1</v>
      </c>
      <c r="U27" s="3" t="b">
        <f>INDEX('Run on 8-5-19'!L$3:L$52,Table1[[#This Row],[MATCH]])+4/24=L27</f>
        <v>1</v>
      </c>
      <c r="V27" s="3" t="b">
        <f>INDEX('Run on 8-5-19'!M$3:M$52,Table1[[#This Row],[MATCH]])+4/24=M27</f>
        <v>1</v>
      </c>
      <c r="W27" s="3" t="b">
        <f>INDEX('Run on 8-5-19'!N$3:N$52,Table1[[#This Row],[MATCH]])+4/24=N27</f>
        <v>1</v>
      </c>
    </row>
    <row r="28" spans="1:23" x14ac:dyDescent="0.35">
      <c r="A28">
        <v>25</v>
      </c>
      <c r="B28" t="s">
        <v>139</v>
      </c>
      <c r="C28" t="s">
        <v>63</v>
      </c>
      <c r="D28">
        <v>12.08</v>
      </c>
      <c r="E28">
        <v>12.08</v>
      </c>
      <c r="F28">
        <v>0</v>
      </c>
      <c r="G28">
        <v>6</v>
      </c>
      <c r="H28">
        <v>1</v>
      </c>
      <c r="I28">
        <v>3</v>
      </c>
      <c r="J28">
        <v>2</v>
      </c>
      <c r="K28" s="1">
        <v>25569</v>
      </c>
      <c r="L28" s="1">
        <v>43555</v>
      </c>
      <c r="M28" s="1">
        <v>25569</v>
      </c>
      <c r="N28" s="1">
        <v>43655</v>
      </c>
      <c r="O28" s="5">
        <f>MATCH(C28,'Run on 8-5-19'!$C$3:$C$52,0)</f>
        <v>25</v>
      </c>
      <c r="P28" s="3" t="b">
        <f>INDEX('Run on 8-5-19'!G$3:G$52,Table1[[#This Row],[MATCH]])=G28</f>
        <v>1</v>
      </c>
      <c r="Q28" s="3" t="b">
        <f>INDEX('Run on 8-5-19'!H$3:H$52,Table1[[#This Row],[MATCH]])=H28</f>
        <v>1</v>
      </c>
      <c r="R28" s="3" t="b">
        <f>INDEX('Run on 8-5-19'!I$3:I$52,Table1[[#This Row],[MATCH]])=I28</f>
        <v>1</v>
      </c>
      <c r="S28" s="3" t="b">
        <f>INDEX('Run on 8-5-19'!J$3:J$52,Table1[[#This Row],[MATCH]])=J28</f>
        <v>1</v>
      </c>
      <c r="T28" s="3" t="b">
        <f>INDEX('Run on 8-5-19'!K$3:K$52,Table1[[#This Row],[MATCH]]) + 4/24=K28</f>
        <v>1</v>
      </c>
      <c r="U28" s="3" t="b">
        <f>INDEX('Run on 8-5-19'!L$3:L$52,Table1[[#This Row],[MATCH]])+4/24=L28</f>
        <v>1</v>
      </c>
      <c r="V28" s="3" t="b">
        <f>INDEX('Run on 8-5-19'!M$3:M$52,Table1[[#This Row],[MATCH]])+4/24=M28</f>
        <v>1</v>
      </c>
      <c r="W28" s="3" t="b">
        <f>INDEX('Run on 8-5-19'!N$3:N$52,Table1[[#This Row],[MATCH]])+4/24=N28</f>
        <v>1</v>
      </c>
    </row>
    <row r="29" spans="1:23" x14ac:dyDescent="0.35">
      <c r="A29">
        <v>26</v>
      </c>
      <c r="B29" t="s">
        <v>140</v>
      </c>
      <c r="C29" t="s">
        <v>65</v>
      </c>
      <c r="D29">
        <v>67.180000000000007</v>
      </c>
      <c r="E29">
        <v>65.58</v>
      </c>
      <c r="F29">
        <v>-2.38</v>
      </c>
      <c r="G29" s="4">
        <v>100165.41</v>
      </c>
      <c r="H29">
        <v>0</v>
      </c>
      <c r="I29">
        <v>2</v>
      </c>
      <c r="J29">
        <v>0</v>
      </c>
      <c r="K29" s="1">
        <v>43646</v>
      </c>
      <c r="L29" s="1">
        <v>43646</v>
      </c>
      <c r="M29" s="1">
        <v>43672</v>
      </c>
      <c r="N29" s="1">
        <v>43682</v>
      </c>
      <c r="O29" s="5">
        <f>MATCH(C29,'Run on 8-5-19'!$C$3:$C$52,0)</f>
        <v>26</v>
      </c>
      <c r="P29" s="3" t="b">
        <f>INDEX('Run on 8-5-19'!G$3:G$52,Table1[[#This Row],[MATCH]])=G29</f>
        <v>1</v>
      </c>
      <c r="Q29" s="3" t="b">
        <f>INDEX('Run on 8-5-19'!H$3:H$52,Table1[[#This Row],[MATCH]])=H29</f>
        <v>1</v>
      </c>
      <c r="R29" s="3" t="b">
        <f>INDEX('Run on 8-5-19'!I$3:I$52,Table1[[#This Row],[MATCH]])=I29</f>
        <v>1</v>
      </c>
      <c r="S29" s="3" t="b">
        <f>INDEX('Run on 8-5-19'!J$3:J$52,Table1[[#This Row],[MATCH]])=J29</f>
        <v>1</v>
      </c>
      <c r="T29" s="3" t="b">
        <f>INDEX('Run on 8-5-19'!K$3:K$52,Table1[[#This Row],[MATCH]]) + 4/24=K29</f>
        <v>1</v>
      </c>
      <c r="U29" s="3" t="b">
        <f>INDEX('Run on 8-5-19'!L$3:L$52,Table1[[#This Row],[MATCH]])+4/24=L29</f>
        <v>1</v>
      </c>
      <c r="V29" s="3" t="b">
        <f>INDEX('Run on 8-5-19'!M$3:M$52,Table1[[#This Row],[MATCH]])+4/24=M29</f>
        <v>1</v>
      </c>
      <c r="W29" s="3" t="b">
        <f>INDEX('Run on 8-5-19'!N$3:N$52,Table1[[#This Row],[MATCH]])+4/24=N29</f>
        <v>0</v>
      </c>
    </row>
    <row r="30" spans="1:23" x14ac:dyDescent="0.35">
      <c r="A30">
        <v>27</v>
      </c>
      <c r="B30" t="s">
        <v>141</v>
      </c>
      <c r="C30" t="s">
        <v>67</v>
      </c>
      <c r="D30">
        <v>87.23</v>
      </c>
      <c r="E30">
        <v>87.45</v>
      </c>
      <c r="F30">
        <v>0.25</v>
      </c>
      <c r="G30" s="4">
        <v>18099.580000000002</v>
      </c>
      <c r="H30">
        <v>1</v>
      </c>
      <c r="I30">
        <v>2</v>
      </c>
      <c r="J30">
        <v>12</v>
      </c>
      <c r="K30" s="1">
        <v>43555</v>
      </c>
      <c r="L30" s="1">
        <v>43555</v>
      </c>
      <c r="M30" s="1">
        <v>25569</v>
      </c>
      <c r="N30" s="1">
        <v>43587</v>
      </c>
      <c r="O30" s="5">
        <f>MATCH(C30,'Run on 8-5-19'!$C$3:$C$52,0)</f>
        <v>27</v>
      </c>
      <c r="P30" s="3" t="b">
        <f>INDEX('Run on 8-5-19'!G$3:G$52,Table1[[#This Row],[MATCH]])=G30</f>
        <v>1</v>
      </c>
      <c r="Q30" s="3" t="b">
        <f>INDEX('Run on 8-5-19'!H$3:H$52,Table1[[#This Row],[MATCH]])=H30</f>
        <v>1</v>
      </c>
      <c r="R30" s="3" t="b">
        <f>INDEX('Run on 8-5-19'!I$3:I$52,Table1[[#This Row],[MATCH]])=I30</f>
        <v>1</v>
      </c>
      <c r="S30" s="3" t="b">
        <f>INDEX('Run on 8-5-19'!J$3:J$52,Table1[[#This Row],[MATCH]])=J30</f>
        <v>1</v>
      </c>
      <c r="T30" s="3" t="b">
        <f>INDEX('Run on 8-5-19'!K$3:K$52,Table1[[#This Row],[MATCH]]) + 4/24=K30</f>
        <v>1</v>
      </c>
      <c r="U30" s="3" t="b">
        <f>INDEX('Run on 8-5-19'!L$3:L$52,Table1[[#This Row],[MATCH]])+4/24=L30</f>
        <v>1</v>
      </c>
      <c r="V30" s="3" t="b">
        <f>INDEX('Run on 8-5-19'!M$3:M$52,Table1[[#This Row],[MATCH]])+4/24=M30</f>
        <v>1</v>
      </c>
      <c r="W30" s="3" t="b">
        <f>INDEX('Run on 8-5-19'!N$3:N$52,Table1[[#This Row],[MATCH]])+4/24=N30</f>
        <v>1</v>
      </c>
    </row>
    <row r="31" spans="1:23" x14ac:dyDescent="0.35">
      <c r="A31">
        <v>28</v>
      </c>
      <c r="B31" t="s">
        <v>142</v>
      </c>
      <c r="C31" t="s">
        <v>69</v>
      </c>
      <c r="D31">
        <v>0.48</v>
      </c>
      <c r="E31">
        <v>0.48</v>
      </c>
      <c r="F31">
        <v>0.52</v>
      </c>
      <c r="G31">
        <v>19.440000000000001</v>
      </c>
      <c r="H31">
        <v>1</v>
      </c>
      <c r="I31">
        <v>1</v>
      </c>
      <c r="J31">
        <v>7</v>
      </c>
      <c r="K31" s="1">
        <v>25569</v>
      </c>
      <c r="L31" s="1">
        <v>43555</v>
      </c>
      <c r="M31" s="1">
        <v>25569</v>
      </c>
      <c r="N31" s="1">
        <v>43599</v>
      </c>
      <c r="O31" s="5">
        <f>MATCH(C31,'Run on 8-5-19'!$C$3:$C$52,0)</f>
        <v>28</v>
      </c>
      <c r="P31" s="3" t="b">
        <f>INDEX('Run on 8-5-19'!G$3:G$52,Table1[[#This Row],[MATCH]])=G31</f>
        <v>1</v>
      </c>
      <c r="Q31" s="3" t="b">
        <f>INDEX('Run on 8-5-19'!H$3:H$52,Table1[[#This Row],[MATCH]])=H31</f>
        <v>1</v>
      </c>
      <c r="R31" s="3" t="b">
        <f>INDEX('Run on 8-5-19'!I$3:I$52,Table1[[#This Row],[MATCH]])=I31</f>
        <v>1</v>
      </c>
      <c r="S31" s="3" t="b">
        <f>INDEX('Run on 8-5-19'!J$3:J$52,Table1[[#This Row],[MATCH]])=J31</f>
        <v>1</v>
      </c>
      <c r="T31" s="3" t="b">
        <f>INDEX('Run on 8-5-19'!K$3:K$52,Table1[[#This Row],[MATCH]]) + 4/24=K31</f>
        <v>1</v>
      </c>
      <c r="U31" s="3" t="b">
        <f>INDEX('Run on 8-5-19'!L$3:L$52,Table1[[#This Row],[MATCH]])+4/24=L31</f>
        <v>1</v>
      </c>
      <c r="V31" s="3" t="b">
        <f>INDEX('Run on 8-5-19'!M$3:M$52,Table1[[#This Row],[MATCH]])+4/24=M31</f>
        <v>1</v>
      </c>
      <c r="W31" s="3" t="b">
        <f>INDEX('Run on 8-5-19'!N$3:N$52,Table1[[#This Row],[MATCH]])+4/24=N31</f>
        <v>1</v>
      </c>
    </row>
    <row r="32" spans="1:23" x14ac:dyDescent="0.35">
      <c r="A32">
        <v>29</v>
      </c>
      <c r="B32" t="s">
        <v>143</v>
      </c>
      <c r="C32" t="s">
        <v>71</v>
      </c>
      <c r="D32">
        <v>39.25</v>
      </c>
      <c r="E32">
        <v>37.630000000000003</v>
      </c>
      <c r="F32">
        <v>-4.13</v>
      </c>
      <c r="G32" s="4">
        <v>1879.14</v>
      </c>
      <c r="H32">
        <v>0</v>
      </c>
      <c r="I32">
        <v>2</v>
      </c>
      <c r="J32">
        <v>0</v>
      </c>
      <c r="K32" s="1">
        <v>43646</v>
      </c>
      <c r="L32" s="1">
        <v>43646</v>
      </c>
      <c r="M32" s="1">
        <v>43672</v>
      </c>
      <c r="N32" s="1">
        <v>43686</v>
      </c>
      <c r="O32" s="5">
        <f>MATCH(C32,'Run on 8-5-19'!$C$3:$C$52,0)</f>
        <v>29</v>
      </c>
      <c r="P32" s="3" t="b">
        <f>INDEX('Run on 8-5-19'!G$3:G$52,Table1[[#This Row],[MATCH]])=G32</f>
        <v>1</v>
      </c>
      <c r="Q32" s="3" t="b">
        <f>INDEX('Run on 8-5-19'!H$3:H$52,Table1[[#This Row],[MATCH]])=H32</f>
        <v>1</v>
      </c>
      <c r="R32" s="3" t="b">
        <f>INDEX('Run on 8-5-19'!I$3:I$52,Table1[[#This Row],[MATCH]])=I32</f>
        <v>1</v>
      </c>
      <c r="S32" s="3" t="b">
        <f>INDEX('Run on 8-5-19'!J$3:J$52,Table1[[#This Row],[MATCH]])=J32</f>
        <v>1</v>
      </c>
      <c r="T32" s="3" t="b">
        <f>INDEX('Run on 8-5-19'!K$3:K$52,Table1[[#This Row],[MATCH]]) + 4/24=K32</f>
        <v>1</v>
      </c>
      <c r="U32" s="3" t="b">
        <f>INDEX('Run on 8-5-19'!L$3:L$52,Table1[[#This Row],[MATCH]])+4/24=L32</f>
        <v>1</v>
      </c>
      <c r="V32" s="3" t="b">
        <f>INDEX('Run on 8-5-19'!M$3:M$52,Table1[[#This Row],[MATCH]])+4/24=M32</f>
        <v>1</v>
      </c>
      <c r="W32" s="3" t="b">
        <f>INDEX('Run on 8-5-19'!N$3:N$52,Table1[[#This Row],[MATCH]])+4/24=N32</f>
        <v>0</v>
      </c>
    </row>
    <row r="33" spans="1:23" x14ac:dyDescent="0.35">
      <c r="A33">
        <v>30</v>
      </c>
      <c r="B33" t="s">
        <v>144</v>
      </c>
      <c r="C33" t="s">
        <v>73</v>
      </c>
      <c r="D33">
        <v>0.03</v>
      </c>
      <c r="E33">
        <v>0.03</v>
      </c>
      <c r="F33">
        <v>12.85</v>
      </c>
      <c r="G33">
        <v>2.17</v>
      </c>
      <c r="H33">
        <v>1</v>
      </c>
      <c r="I33">
        <v>1</v>
      </c>
      <c r="J33">
        <v>7</v>
      </c>
      <c r="K33" s="1">
        <v>25569</v>
      </c>
      <c r="L33" s="1">
        <v>43555</v>
      </c>
      <c r="M33" s="1">
        <v>25569</v>
      </c>
      <c r="N33" s="1">
        <v>43613</v>
      </c>
      <c r="O33" s="5">
        <f>MATCH(C33,'Run on 8-5-19'!$C$3:$C$52,0)</f>
        <v>30</v>
      </c>
      <c r="P33" s="3" t="b">
        <f>INDEX('Run on 8-5-19'!G$3:G$52,Table1[[#This Row],[MATCH]])=G33</f>
        <v>1</v>
      </c>
      <c r="Q33" s="3" t="b">
        <f>INDEX('Run on 8-5-19'!H$3:H$52,Table1[[#This Row],[MATCH]])=H33</f>
        <v>1</v>
      </c>
      <c r="R33" s="3" t="b">
        <f>INDEX('Run on 8-5-19'!I$3:I$52,Table1[[#This Row],[MATCH]])=I33</f>
        <v>1</v>
      </c>
      <c r="S33" s="3" t="b">
        <f>INDEX('Run on 8-5-19'!J$3:J$52,Table1[[#This Row],[MATCH]])=J33</f>
        <v>1</v>
      </c>
      <c r="T33" s="3" t="b">
        <f>INDEX('Run on 8-5-19'!K$3:K$52,Table1[[#This Row],[MATCH]]) + 4/24=K33</f>
        <v>1</v>
      </c>
      <c r="U33" s="3" t="b">
        <f>INDEX('Run on 8-5-19'!L$3:L$52,Table1[[#This Row],[MATCH]])+4/24=L33</f>
        <v>1</v>
      </c>
      <c r="V33" s="3" t="b">
        <f>INDEX('Run on 8-5-19'!M$3:M$52,Table1[[#This Row],[MATCH]])+4/24=M33</f>
        <v>1</v>
      </c>
      <c r="W33" s="3" t="b">
        <f>INDEX('Run on 8-5-19'!N$3:N$52,Table1[[#This Row],[MATCH]])+4/24=N33</f>
        <v>1</v>
      </c>
    </row>
    <row r="34" spans="1:23" x14ac:dyDescent="0.35">
      <c r="A34">
        <v>31</v>
      </c>
      <c r="B34" t="s">
        <v>145</v>
      </c>
      <c r="C34" t="s">
        <v>75</v>
      </c>
      <c r="D34">
        <v>0.32</v>
      </c>
      <c r="E34">
        <v>0.35</v>
      </c>
      <c r="F34">
        <v>8.5299999999999994</v>
      </c>
      <c r="G34" s="3">
        <v>13.44</v>
      </c>
      <c r="H34">
        <v>1</v>
      </c>
      <c r="I34">
        <v>1</v>
      </c>
      <c r="J34">
        <v>8</v>
      </c>
      <c r="K34" s="1">
        <v>25569</v>
      </c>
      <c r="L34" s="1">
        <v>43555</v>
      </c>
      <c r="M34" s="1">
        <v>25569</v>
      </c>
      <c r="N34" s="1">
        <v>43598</v>
      </c>
      <c r="O34" s="5">
        <f>MATCH(C34,'Run on 8-5-19'!$C$3:$C$52,0)</f>
        <v>31</v>
      </c>
      <c r="P34" s="3" t="b">
        <f>INDEX('Run on 8-5-19'!G$3:G$52,Table1[[#This Row],[MATCH]])=G34</f>
        <v>1</v>
      </c>
      <c r="Q34" s="3" t="b">
        <f>INDEX('Run on 8-5-19'!H$3:H$52,Table1[[#This Row],[MATCH]])=H34</f>
        <v>1</v>
      </c>
      <c r="R34" s="3" t="b">
        <f>INDEX('Run on 8-5-19'!I$3:I$52,Table1[[#This Row],[MATCH]])=I34</f>
        <v>1</v>
      </c>
      <c r="S34" s="3" t="b">
        <f>INDEX('Run on 8-5-19'!J$3:J$52,Table1[[#This Row],[MATCH]])=J34</f>
        <v>1</v>
      </c>
      <c r="T34" s="3" t="b">
        <f>INDEX('Run on 8-5-19'!K$3:K$52,Table1[[#This Row],[MATCH]]) + 4/24=K34</f>
        <v>1</v>
      </c>
      <c r="U34" s="3" t="b">
        <f>INDEX('Run on 8-5-19'!L$3:L$52,Table1[[#This Row],[MATCH]])+4/24=L34</f>
        <v>1</v>
      </c>
      <c r="V34" s="3" t="b">
        <f>INDEX('Run on 8-5-19'!M$3:M$52,Table1[[#This Row],[MATCH]])+4/24=M34</f>
        <v>1</v>
      </c>
      <c r="W34" s="3" t="b">
        <f>INDEX('Run on 8-5-19'!N$3:N$52,Table1[[#This Row],[MATCH]])+4/24=N34</f>
        <v>1</v>
      </c>
    </row>
    <row r="35" spans="1:23" x14ac:dyDescent="0.35">
      <c r="A35">
        <v>32</v>
      </c>
      <c r="B35" t="s">
        <v>146</v>
      </c>
      <c r="C35" t="s">
        <v>77</v>
      </c>
      <c r="D35">
        <v>8.32</v>
      </c>
      <c r="E35">
        <v>8.15</v>
      </c>
      <c r="F35">
        <v>-2.04</v>
      </c>
      <c r="G35">
        <v>107.9</v>
      </c>
      <c r="H35">
        <v>1</v>
      </c>
      <c r="I35">
        <v>1</v>
      </c>
      <c r="J35">
        <v>8</v>
      </c>
      <c r="K35" s="1">
        <v>43555</v>
      </c>
      <c r="L35" s="1">
        <v>43555</v>
      </c>
      <c r="M35" s="1">
        <v>25569</v>
      </c>
      <c r="N35" s="1">
        <v>43591</v>
      </c>
      <c r="O35" s="5">
        <f>MATCH(C35,'Run on 8-5-19'!$C$3:$C$52,0)</f>
        <v>32</v>
      </c>
      <c r="P35" s="3" t="b">
        <f>INDEX('Run on 8-5-19'!G$3:G$52,Table1[[#This Row],[MATCH]])=G35</f>
        <v>1</v>
      </c>
      <c r="Q35" s="3" t="b">
        <f>INDEX('Run on 8-5-19'!H$3:H$52,Table1[[#This Row],[MATCH]])=H35</f>
        <v>1</v>
      </c>
      <c r="R35" s="3" t="b">
        <f>INDEX('Run on 8-5-19'!I$3:I$52,Table1[[#This Row],[MATCH]])=I35</f>
        <v>1</v>
      </c>
      <c r="S35" s="3" t="b">
        <f>INDEX('Run on 8-5-19'!J$3:J$52,Table1[[#This Row],[MATCH]])=J35</f>
        <v>1</v>
      </c>
      <c r="T35" s="3" t="b">
        <f>INDEX('Run on 8-5-19'!K$3:K$52,Table1[[#This Row],[MATCH]]) + 4/24=K35</f>
        <v>1</v>
      </c>
      <c r="U35" s="3" t="b">
        <f>INDEX('Run on 8-5-19'!L$3:L$52,Table1[[#This Row],[MATCH]])+4/24=L35</f>
        <v>1</v>
      </c>
      <c r="V35" s="3" t="b">
        <f>INDEX('Run on 8-5-19'!M$3:M$52,Table1[[#This Row],[MATCH]])+4/24=M35</f>
        <v>1</v>
      </c>
      <c r="W35" s="3" t="b">
        <f>INDEX('Run on 8-5-19'!N$3:N$52,Table1[[#This Row],[MATCH]])+4/24=N35</f>
        <v>1</v>
      </c>
    </row>
    <row r="36" spans="1:23" x14ac:dyDescent="0.35">
      <c r="A36">
        <v>33</v>
      </c>
      <c r="B36" t="s">
        <v>147</v>
      </c>
      <c r="C36" t="s">
        <v>79</v>
      </c>
      <c r="D36">
        <v>3</v>
      </c>
      <c r="E36">
        <v>2.29</v>
      </c>
      <c r="F36">
        <v>-23.67</v>
      </c>
      <c r="G36">
        <v>152.47999999999999</v>
      </c>
      <c r="H36">
        <v>1</v>
      </c>
      <c r="I36">
        <v>1</v>
      </c>
      <c r="J36">
        <v>10</v>
      </c>
      <c r="K36" s="1">
        <v>43555</v>
      </c>
      <c r="L36" s="1">
        <v>43555</v>
      </c>
      <c r="M36" s="1">
        <v>25569</v>
      </c>
      <c r="N36" s="1">
        <v>43595</v>
      </c>
      <c r="O36" s="5">
        <f>MATCH(C36,'Run on 8-5-19'!$C$3:$C$52,0)</f>
        <v>33</v>
      </c>
      <c r="P36" s="3" t="b">
        <f>INDEX('Run on 8-5-19'!G$3:G$52,Table1[[#This Row],[MATCH]])=G36</f>
        <v>1</v>
      </c>
      <c r="Q36" s="3" t="b">
        <f>INDEX('Run on 8-5-19'!H$3:H$52,Table1[[#This Row],[MATCH]])=H36</f>
        <v>1</v>
      </c>
      <c r="R36" s="3" t="b">
        <f>INDEX('Run on 8-5-19'!I$3:I$52,Table1[[#This Row],[MATCH]])=I36</f>
        <v>1</v>
      </c>
      <c r="S36" s="3" t="b">
        <f>INDEX('Run on 8-5-19'!J$3:J$52,Table1[[#This Row],[MATCH]])=J36</f>
        <v>1</v>
      </c>
      <c r="T36" s="3" t="b">
        <f>INDEX('Run on 8-5-19'!K$3:K$52,Table1[[#This Row],[MATCH]]) + 4/24=K36</f>
        <v>1</v>
      </c>
      <c r="U36" s="3" t="b">
        <f>INDEX('Run on 8-5-19'!L$3:L$52,Table1[[#This Row],[MATCH]])+4/24=L36</f>
        <v>1</v>
      </c>
      <c r="V36" s="3" t="b">
        <f>INDEX('Run on 8-5-19'!M$3:M$52,Table1[[#This Row],[MATCH]])+4/24=M36</f>
        <v>1</v>
      </c>
      <c r="W36" s="3" t="b">
        <f>INDEX('Run on 8-5-19'!N$3:N$52,Table1[[#This Row],[MATCH]])+4/24=N36</f>
        <v>1</v>
      </c>
    </row>
    <row r="37" spans="1:23" x14ac:dyDescent="0.35">
      <c r="A37">
        <v>34</v>
      </c>
      <c r="B37" t="s">
        <v>148</v>
      </c>
      <c r="C37" t="s">
        <v>81</v>
      </c>
      <c r="D37">
        <v>5.4</v>
      </c>
      <c r="E37">
        <v>5.05</v>
      </c>
      <c r="F37">
        <v>-6.48</v>
      </c>
      <c r="G37" s="4">
        <v>82406.84</v>
      </c>
      <c r="H37">
        <v>1</v>
      </c>
      <c r="I37">
        <v>1</v>
      </c>
      <c r="J37">
        <v>7</v>
      </c>
      <c r="K37" s="1">
        <v>43646</v>
      </c>
      <c r="L37" s="1">
        <v>43555</v>
      </c>
      <c r="M37" s="1">
        <v>25569</v>
      </c>
      <c r="N37" s="1">
        <v>43671</v>
      </c>
      <c r="O37" s="5">
        <f>MATCH(C37,'Run on 8-5-19'!$C$3:$C$52,0)</f>
        <v>34</v>
      </c>
      <c r="P37" s="3" t="b">
        <f>INDEX('Run on 8-5-19'!G$3:G$52,Table1[[#This Row],[MATCH]])=G37</f>
        <v>1</v>
      </c>
      <c r="Q37" s="3" t="b">
        <f>INDEX('Run on 8-5-19'!H$3:H$52,Table1[[#This Row],[MATCH]])=H37</f>
        <v>1</v>
      </c>
      <c r="R37" s="3" t="b">
        <f>INDEX('Run on 8-5-19'!I$3:I$52,Table1[[#This Row],[MATCH]])=I37</f>
        <v>1</v>
      </c>
      <c r="S37" s="3" t="b">
        <f>INDEX('Run on 8-5-19'!J$3:J$52,Table1[[#This Row],[MATCH]])=J37</f>
        <v>1</v>
      </c>
      <c r="T37" s="3" t="b">
        <f>INDEX('Run on 8-5-19'!K$3:K$52,Table1[[#This Row],[MATCH]]) + 4/24=K37</f>
        <v>1</v>
      </c>
      <c r="U37" s="3" t="b">
        <f>INDEX('Run on 8-5-19'!L$3:L$52,Table1[[#This Row],[MATCH]])+4/24=L37</f>
        <v>1</v>
      </c>
      <c r="V37" s="3" t="b">
        <f>INDEX('Run on 8-5-19'!M$3:M$52,Table1[[#This Row],[MATCH]])+4/24=M37</f>
        <v>1</v>
      </c>
      <c r="W37" s="3" t="b">
        <f>INDEX('Run on 8-5-19'!N$3:N$52,Table1[[#This Row],[MATCH]])+4/24=N37</f>
        <v>1</v>
      </c>
    </row>
    <row r="38" spans="1:23" x14ac:dyDescent="0.35">
      <c r="A38">
        <v>35</v>
      </c>
      <c r="B38" t="s">
        <v>149</v>
      </c>
      <c r="C38" t="s">
        <v>83</v>
      </c>
      <c r="D38">
        <v>94.52</v>
      </c>
      <c r="E38">
        <v>92.56</v>
      </c>
      <c r="F38">
        <v>-2.0699999999999998</v>
      </c>
      <c r="G38" s="4">
        <v>1737.02</v>
      </c>
      <c r="H38">
        <v>0</v>
      </c>
      <c r="I38">
        <v>2</v>
      </c>
      <c r="J38">
        <v>0</v>
      </c>
      <c r="K38" s="1">
        <v>43646</v>
      </c>
      <c r="L38" s="1">
        <v>43646</v>
      </c>
      <c r="M38" s="1">
        <v>43672</v>
      </c>
      <c r="N38" s="1">
        <v>43677</v>
      </c>
      <c r="O38" s="5">
        <f>MATCH(C38,'Run on 8-5-19'!$C$3:$C$52,0)</f>
        <v>35</v>
      </c>
      <c r="P38" s="3" t="b">
        <f>INDEX('Run on 8-5-19'!G$3:G$52,Table1[[#This Row],[MATCH]])=G38</f>
        <v>1</v>
      </c>
      <c r="Q38" s="3" t="b">
        <f>INDEX('Run on 8-5-19'!H$3:H$52,Table1[[#This Row],[MATCH]])=H38</f>
        <v>1</v>
      </c>
      <c r="R38" s="3" t="b">
        <f>INDEX('Run on 8-5-19'!I$3:I$52,Table1[[#This Row],[MATCH]])=I38</f>
        <v>1</v>
      </c>
      <c r="S38" s="3" t="b">
        <f>INDEX('Run on 8-5-19'!J$3:J$52,Table1[[#This Row],[MATCH]])=J38</f>
        <v>1</v>
      </c>
      <c r="T38" s="3" t="b">
        <f>INDEX('Run on 8-5-19'!K$3:K$52,Table1[[#This Row],[MATCH]]) + 4/24=K38</f>
        <v>1</v>
      </c>
      <c r="U38" s="3" t="b">
        <f>INDEX('Run on 8-5-19'!L$3:L$52,Table1[[#This Row],[MATCH]])+4/24=L38</f>
        <v>1</v>
      </c>
      <c r="V38" s="3" t="b">
        <f>INDEX('Run on 8-5-19'!M$3:M$52,Table1[[#This Row],[MATCH]])+4/24=M38</f>
        <v>1</v>
      </c>
      <c r="W38" s="3" t="b">
        <f>INDEX('Run on 8-5-19'!N$3:N$52,Table1[[#This Row],[MATCH]])+4/24=N38</f>
        <v>0</v>
      </c>
    </row>
    <row r="39" spans="1:23" x14ac:dyDescent="0.35">
      <c r="A39">
        <v>36</v>
      </c>
      <c r="B39" t="s">
        <v>150</v>
      </c>
      <c r="C39" t="s">
        <v>85</v>
      </c>
      <c r="D39">
        <v>0.8</v>
      </c>
      <c r="E39">
        <v>0.68</v>
      </c>
      <c r="F39">
        <v>-15</v>
      </c>
      <c r="G39" s="3">
        <v>4.9000000000000004</v>
      </c>
      <c r="H39">
        <v>1</v>
      </c>
      <c r="I39">
        <v>4</v>
      </c>
      <c r="J39">
        <v>6</v>
      </c>
      <c r="K39" s="1">
        <v>25569</v>
      </c>
      <c r="L39" s="1">
        <v>43465</v>
      </c>
      <c r="M39" s="1">
        <v>25569</v>
      </c>
      <c r="N39" s="1">
        <v>43579</v>
      </c>
      <c r="O39" s="5">
        <f>MATCH(C39,'Run on 8-5-19'!$C$3:$C$52,0)</f>
        <v>36</v>
      </c>
      <c r="P39" s="3" t="b">
        <f>INDEX('Run on 8-5-19'!G$3:G$52,Table1[[#This Row],[MATCH]])=G39</f>
        <v>1</v>
      </c>
      <c r="Q39" s="3" t="b">
        <f>INDEX('Run on 8-5-19'!H$3:H$52,Table1[[#This Row],[MATCH]])=H39</f>
        <v>1</v>
      </c>
      <c r="R39" s="3" t="b">
        <f>INDEX('Run on 8-5-19'!I$3:I$52,Table1[[#This Row],[MATCH]])=I39</f>
        <v>1</v>
      </c>
      <c r="S39" s="3" t="b">
        <f>INDEX('Run on 8-5-19'!J$3:J$52,Table1[[#This Row],[MATCH]])=J39</f>
        <v>1</v>
      </c>
      <c r="T39" s="3" t="b">
        <f>INDEX('Run on 8-5-19'!K$3:K$52,Table1[[#This Row],[MATCH]]) + 4/24=K39</f>
        <v>1</v>
      </c>
      <c r="U39" s="3" t="b">
        <f>INDEX('Run on 8-5-19'!L$3:L$52,Table1[[#This Row],[MATCH]])+4/24=L39</f>
        <v>1</v>
      </c>
      <c r="V39" s="3" t="b">
        <f>INDEX('Run on 8-5-19'!M$3:M$52,Table1[[#This Row],[MATCH]])+4/24=M39</f>
        <v>1</v>
      </c>
      <c r="W39" s="3" t="b">
        <f>INDEX('Run on 8-5-19'!N$3:N$52,Table1[[#This Row],[MATCH]])+4/24=N39</f>
        <v>1</v>
      </c>
    </row>
    <row r="40" spans="1:23" x14ac:dyDescent="0.35">
      <c r="A40">
        <v>37</v>
      </c>
      <c r="B40" t="s">
        <v>151</v>
      </c>
      <c r="C40" t="s">
        <v>87</v>
      </c>
      <c r="D40">
        <v>6.61</v>
      </c>
      <c r="E40">
        <v>6.14</v>
      </c>
      <c r="F40">
        <v>-7.11</v>
      </c>
      <c r="G40" s="3">
        <v>7.47</v>
      </c>
      <c r="H40">
        <v>1</v>
      </c>
      <c r="I40">
        <v>1</v>
      </c>
      <c r="J40">
        <v>10</v>
      </c>
      <c r="K40" s="1">
        <v>43555</v>
      </c>
      <c r="L40" s="1">
        <v>43555</v>
      </c>
      <c r="M40" s="1">
        <v>25569</v>
      </c>
      <c r="N40" s="1">
        <v>43593</v>
      </c>
      <c r="O40" s="5">
        <f>MATCH(C40,'Run on 8-5-19'!$C$3:$C$52,0)</f>
        <v>37</v>
      </c>
      <c r="P40" s="3" t="b">
        <f>INDEX('Run on 8-5-19'!G$3:G$52,Table1[[#This Row],[MATCH]])=G40</f>
        <v>1</v>
      </c>
      <c r="Q40" s="3" t="b">
        <f>INDEX('Run on 8-5-19'!H$3:H$52,Table1[[#This Row],[MATCH]])=H40</f>
        <v>1</v>
      </c>
      <c r="R40" s="3" t="b">
        <f>INDEX('Run on 8-5-19'!I$3:I$52,Table1[[#This Row],[MATCH]])=I40</f>
        <v>1</v>
      </c>
      <c r="S40" s="3" t="b">
        <f>INDEX('Run on 8-5-19'!J$3:J$52,Table1[[#This Row],[MATCH]])=J40</f>
        <v>1</v>
      </c>
      <c r="T40" s="3" t="b">
        <f>INDEX('Run on 8-5-19'!K$3:K$52,Table1[[#This Row],[MATCH]]) + 4/24=K40</f>
        <v>1</v>
      </c>
      <c r="U40" s="3" t="b">
        <f>INDEX('Run on 8-5-19'!L$3:L$52,Table1[[#This Row],[MATCH]])+4/24=L40</f>
        <v>1</v>
      </c>
      <c r="V40" s="3" t="b">
        <f>INDEX('Run on 8-5-19'!M$3:M$52,Table1[[#This Row],[MATCH]])+4/24=M40</f>
        <v>1</v>
      </c>
      <c r="W40" s="3" t="b">
        <f>INDEX('Run on 8-5-19'!N$3:N$52,Table1[[#This Row],[MATCH]])+4/24=N40</f>
        <v>1</v>
      </c>
    </row>
    <row r="41" spans="1:23" x14ac:dyDescent="0.35">
      <c r="A41">
        <v>38</v>
      </c>
      <c r="B41" t="s">
        <v>152</v>
      </c>
      <c r="C41" t="s">
        <v>89</v>
      </c>
      <c r="D41">
        <v>504.75</v>
      </c>
      <c r="E41">
        <v>504.75</v>
      </c>
      <c r="F41">
        <v>0</v>
      </c>
      <c r="G41">
        <v>16.149999999999999</v>
      </c>
      <c r="H41">
        <v>1</v>
      </c>
      <c r="I41">
        <v>4</v>
      </c>
      <c r="J41">
        <v>4</v>
      </c>
      <c r="K41" s="1">
        <v>25569</v>
      </c>
      <c r="L41" s="1">
        <v>43465</v>
      </c>
      <c r="M41" s="1">
        <v>25569</v>
      </c>
      <c r="N41" s="1">
        <v>25569</v>
      </c>
      <c r="O41" s="5">
        <f>MATCH(C41,'Run on 8-5-19'!$C$3:$C$52,0)</f>
        <v>38</v>
      </c>
      <c r="P41" s="3" t="b">
        <f>INDEX('Run on 8-5-19'!G$3:G$52,Table1[[#This Row],[MATCH]])=G41</f>
        <v>1</v>
      </c>
      <c r="Q41" s="3" t="b">
        <f>INDEX('Run on 8-5-19'!H$3:H$52,Table1[[#This Row],[MATCH]])=H41</f>
        <v>1</v>
      </c>
      <c r="R41" s="3" t="b">
        <f>INDEX('Run on 8-5-19'!I$3:I$52,Table1[[#This Row],[MATCH]])=I41</f>
        <v>1</v>
      </c>
      <c r="S41" s="3" t="b">
        <f>INDEX('Run on 8-5-19'!J$3:J$52,Table1[[#This Row],[MATCH]])=J41</f>
        <v>1</v>
      </c>
      <c r="T41" s="3" t="b">
        <f>INDEX('Run on 8-5-19'!K$3:K$52,Table1[[#This Row],[MATCH]]) + 4/24=K41</f>
        <v>1</v>
      </c>
      <c r="U41" s="3" t="b">
        <f>INDEX('Run on 8-5-19'!L$3:L$52,Table1[[#This Row],[MATCH]])+4/24=L41</f>
        <v>1</v>
      </c>
      <c r="V41" s="3" t="b">
        <f>INDEX('Run on 8-5-19'!M$3:M$52,Table1[[#This Row],[MATCH]])+4/24=M41</f>
        <v>1</v>
      </c>
      <c r="W41" s="3" t="b">
        <f>INDEX('Run on 8-5-19'!N$3:N$52,Table1[[#This Row],[MATCH]])+4/24=N41</f>
        <v>1</v>
      </c>
    </row>
    <row r="42" spans="1:23" x14ac:dyDescent="0.35">
      <c r="A42">
        <v>39</v>
      </c>
      <c r="B42" t="s">
        <v>153</v>
      </c>
      <c r="C42" t="s">
        <v>91</v>
      </c>
      <c r="D42">
        <v>41.75</v>
      </c>
      <c r="E42">
        <v>40.590000000000003</v>
      </c>
      <c r="F42">
        <v>-2.78</v>
      </c>
      <c r="G42" s="4">
        <v>2786.57</v>
      </c>
      <c r="H42">
        <v>1</v>
      </c>
      <c r="I42">
        <v>2</v>
      </c>
      <c r="J42">
        <v>7</v>
      </c>
      <c r="K42" s="1">
        <v>43585</v>
      </c>
      <c r="L42" s="1">
        <v>43585</v>
      </c>
      <c r="M42" s="1">
        <v>43621</v>
      </c>
      <c r="N42" s="1">
        <v>43622</v>
      </c>
      <c r="O42" s="5">
        <f>MATCH(C42,'Run on 8-5-19'!$C$3:$C$52,0)</f>
        <v>39</v>
      </c>
      <c r="P42" s="3" t="b">
        <f>INDEX('Run on 8-5-19'!G$3:G$52,Table1[[#This Row],[MATCH]])=G42</f>
        <v>1</v>
      </c>
      <c r="Q42" s="3" t="b">
        <f>INDEX('Run on 8-5-19'!H$3:H$52,Table1[[#This Row],[MATCH]])=H42</f>
        <v>1</v>
      </c>
      <c r="R42" s="3" t="b">
        <f>INDEX('Run on 8-5-19'!I$3:I$52,Table1[[#This Row],[MATCH]])=I42</f>
        <v>1</v>
      </c>
      <c r="S42" s="3" t="b">
        <f>INDEX('Run on 8-5-19'!J$3:J$52,Table1[[#This Row],[MATCH]])=J42</f>
        <v>1</v>
      </c>
      <c r="T42" s="3" t="b">
        <f>INDEX('Run on 8-5-19'!K$3:K$52,Table1[[#This Row],[MATCH]]) + 4/24=K42</f>
        <v>1</v>
      </c>
      <c r="U42" s="3" t="b">
        <f>INDEX('Run on 8-5-19'!L$3:L$52,Table1[[#This Row],[MATCH]])+4/24=L42</f>
        <v>1</v>
      </c>
      <c r="V42" s="3" t="b">
        <f>INDEX('Run on 8-5-19'!M$3:M$52,Table1[[#This Row],[MATCH]])+4/24=M42</f>
        <v>1</v>
      </c>
      <c r="W42" s="3" t="b">
        <f>INDEX('Run on 8-5-19'!N$3:N$52,Table1[[#This Row],[MATCH]])+4/24=N42</f>
        <v>1</v>
      </c>
    </row>
    <row r="43" spans="1:23" x14ac:dyDescent="0.35">
      <c r="A43">
        <v>40</v>
      </c>
      <c r="B43" t="s">
        <v>154</v>
      </c>
      <c r="C43" t="s">
        <v>93</v>
      </c>
      <c r="D43">
        <v>7.0000000000000007E-2</v>
      </c>
      <c r="E43">
        <v>7.0000000000000007E-2</v>
      </c>
      <c r="F43">
        <v>2.14</v>
      </c>
      <c r="G43" s="3">
        <v>2.2799999999999998</v>
      </c>
      <c r="H43">
        <v>1</v>
      </c>
      <c r="I43">
        <v>1</v>
      </c>
      <c r="J43">
        <v>9</v>
      </c>
      <c r="K43" s="1">
        <v>25569</v>
      </c>
      <c r="L43" s="1">
        <v>43555</v>
      </c>
      <c r="M43" s="1">
        <v>25569</v>
      </c>
      <c r="N43" s="1">
        <v>43605</v>
      </c>
      <c r="O43" s="5">
        <f>MATCH(C43,'Run on 8-5-19'!$C$3:$C$52,0)</f>
        <v>40</v>
      </c>
      <c r="P43" s="3" t="b">
        <f>INDEX('Run on 8-5-19'!G$3:G$52,Table1[[#This Row],[MATCH]])=G43</f>
        <v>1</v>
      </c>
      <c r="Q43" s="3" t="b">
        <f>INDEX('Run on 8-5-19'!H$3:H$52,Table1[[#This Row],[MATCH]])=H43</f>
        <v>1</v>
      </c>
      <c r="R43" s="3" t="b">
        <f>INDEX('Run on 8-5-19'!I$3:I$52,Table1[[#This Row],[MATCH]])=I43</f>
        <v>1</v>
      </c>
      <c r="S43" s="3" t="b">
        <f>INDEX('Run on 8-5-19'!J$3:J$52,Table1[[#This Row],[MATCH]])=J43</f>
        <v>1</v>
      </c>
      <c r="T43" s="3" t="b">
        <f>INDEX('Run on 8-5-19'!K$3:K$52,Table1[[#This Row],[MATCH]]) + 4/24=K43</f>
        <v>1</v>
      </c>
      <c r="U43" s="3" t="b">
        <f>INDEX('Run on 8-5-19'!L$3:L$52,Table1[[#This Row],[MATCH]])+4/24=L43</f>
        <v>1</v>
      </c>
      <c r="V43" s="3" t="b">
        <f>INDEX('Run on 8-5-19'!M$3:M$52,Table1[[#This Row],[MATCH]])+4/24=M43</f>
        <v>1</v>
      </c>
      <c r="W43" s="3" t="b">
        <f>INDEX('Run on 8-5-19'!N$3:N$52,Table1[[#This Row],[MATCH]])+4/24=N43</f>
        <v>1</v>
      </c>
    </row>
    <row r="44" spans="1:23" x14ac:dyDescent="0.35">
      <c r="A44">
        <v>41</v>
      </c>
      <c r="B44" t="s">
        <v>155</v>
      </c>
      <c r="C44" t="s">
        <v>95</v>
      </c>
      <c r="D44">
        <v>275.93</v>
      </c>
      <c r="E44">
        <v>191</v>
      </c>
      <c r="F44">
        <v>-30.78</v>
      </c>
      <c r="G44" s="4">
        <v>12303.24</v>
      </c>
      <c r="H44">
        <v>1</v>
      </c>
      <c r="I44">
        <v>4</v>
      </c>
      <c r="J44">
        <v>12</v>
      </c>
      <c r="K44" s="1">
        <v>43555</v>
      </c>
      <c r="L44" s="1">
        <v>43555</v>
      </c>
      <c r="M44" s="1">
        <v>43587</v>
      </c>
      <c r="N44" s="1">
        <v>43608</v>
      </c>
      <c r="O44" s="5">
        <f>MATCH(C44,'Run on 8-5-19'!$C$3:$C$52,0)</f>
        <v>41</v>
      </c>
      <c r="P44" s="3" t="b">
        <f>INDEX('Run on 8-5-19'!G$3:G$52,Table1[[#This Row],[MATCH]])=G44</f>
        <v>1</v>
      </c>
      <c r="Q44" s="3" t="b">
        <f>INDEX('Run on 8-5-19'!H$3:H$52,Table1[[#This Row],[MATCH]])=H44</f>
        <v>1</v>
      </c>
      <c r="R44" s="3" t="b">
        <f>INDEX('Run on 8-5-19'!I$3:I$52,Table1[[#This Row],[MATCH]])=I44</f>
        <v>1</v>
      </c>
      <c r="S44" s="3" t="b">
        <f>INDEX('Run on 8-5-19'!J$3:J$52,Table1[[#This Row],[MATCH]])=J44</f>
        <v>1</v>
      </c>
      <c r="T44" s="3" t="b">
        <f>INDEX('Run on 8-5-19'!K$3:K$52,Table1[[#This Row],[MATCH]]) + 4/24=K44</f>
        <v>1</v>
      </c>
      <c r="U44" s="3" t="b">
        <f>INDEX('Run on 8-5-19'!L$3:L$52,Table1[[#This Row],[MATCH]])+4/24=L44</f>
        <v>1</v>
      </c>
      <c r="V44" s="3" t="b">
        <f>INDEX('Run on 8-5-19'!M$3:M$52,Table1[[#This Row],[MATCH]])+4/24=M44</f>
        <v>1</v>
      </c>
      <c r="W44" s="3" t="b">
        <f>INDEX('Run on 8-5-19'!N$3:N$52,Table1[[#This Row],[MATCH]])+4/24=N44</f>
        <v>1</v>
      </c>
    </row>
    <row r="45" spans="1:23" x14ac:dyDescent="0.35">
      <c r="A45">
        <v>42</v>
      </c>
      <c r="B45" t="s">
        <v>156</v>
      </c>
      <c r="C45" t="s">
        <v>97</v>
      </c>
      <c r="D45">
        <v>0.12</v>
      </c>
      <c r="E45">
        <v>0.12</v>
      </c>
      <c r="F45">
        <v>0</v>
      </c>
      <c r="G45">
        <v>8.49</v>
      </c>
      <c r="H45">
        <v>1</v>
      </c>
      <c r="I45">
        <v>2</v>
      </c>
      <c r="J45">
        <v>5</v>
      </c>
      <c r="K45" s="1">
        <v>25569</v>
      </c>
      <c r="L45" s="1">
        <v>43585</v>
      </c>
      <c r="M45" s="1">
        <v>25569</v>
      </c>
      <c r="N45" s="1">
        <v>43635</v>
      </c>
      <c r="O45" s="5">
        <f>MATCH(C45,'Run on 8-5-19'!$C$3:$C$52,0)</f>
        <v>42</v>
      </c>
      <c r="P45" s="3" t="b">
        <f>INDEX('Run on 8-5-19'!G$3:G$52,Table1[[#This Row],[MATCH]])=G45</f>
        <v>1</v>
      </c>
      <c r="Q45" s="3" t="b">
        <f>INDEX('Run on 8-5-19'!H$3:H$52,Table1[[#This Row],[MATCH]])=H45</f>
        <v>1</v>
      </c>
      <c r="R45" s="3" t="b">
        <f>INDEX('Run on 8-5-19'!I$3:I$52,Table1[[#This Row],[MATCH]])=I45</f>
        <v>1</v>
      </c>
      <c r="S45" s="3" t="b">
        <f>INDEX('Run on 8-5-19'!J$3:J$52,Table1[[#This Row],[MATCH]])=J45</f>
        <v>1</v>
      </c>
      <c r="T45" s="3" t="b">
        <f>INDEX('Run on 8-5-19'!K$3:K$52,Table1[[#This Row],[MATCH]]) + 4/24=K45</f>
        <v>1</v>
      </c>
      <c r="U45" s="3" t="b">
        <f>INDEX('Run on 8-5-19'!L$3:L$52,Table1[[#This Row],[MATCH]])+4/24=L45</f>
        <v>1</v>
      </c>
      <c r="V45" s="3" t="b">
        <f>INDEX('Run on 8-5-19'!M$3:M$52,Table1[[#This Row],[MATCH]])+4/24=M45</f>
        <v>1</v>
      </c>
      <c r="W45" s="3" t="b">
        <f>INDEX('Run on 8-5-19'!N$3:N$52,Table1[[#This Row],[MATCH]])+4/24=N45</f>
        <v>1</v>
      </c>
    </row>
    <row r="46" spans="1:23" x14ac:dyDescent="0.35">
      <c r="A46">
        <v>43</v>
      </c>
      <c r="B46" t="s">
        <v>157</v>
      </c>
      <c r="C46" t="s">
        <v>99</v>
      </c>
      <c r="D46">
        <v>7.5</v>
      </c>
      <c r="E46">
        <v>10</v>
      </c>
      <c r="F46">
        <v>33.33</v>
      </c>
      <c r="G46">
        <v>26.57</v>
      </c>
      <c r="H46">
        <v>1</v>
      </c>
      <c r="I46">
        <v>3</v>
      </c>
      <c r="J46">
        <v>1</v>
      </c>
      <c r="K46" s="1">
        <v>25569</v>
      </c>
      <c r="L46" s="1">
        <v>43616</v>
      </c>
      <c r="M46" s="1">
        <v>25569</v>
      </c>
      <c r="N46" s="1">
        <v>43661</v>
      </c>
      <c r="O46" s="5">
        <f>MATCH(C46,'Run on 8-5-19'!$C$3:$C$52,0)</f>
        <v>43</v>
      </c>
      <c r="P46" s="3" t="b">
        <f>INDEX('Run on 8-5-19'!G$3:G$52,Table1[[#This Row],[MATCH]])=G46</f>
        <v>1</v>
      </c>
      <c r="Q46" s="3" t="b">
        <f>INDEX('Run on 8-5-19'!H$3:H$52,Table1[[#This Row],[MATCH]])=H46</f>
        <v>1</v>
      </c>
      <c r="R46" s="3" t="b">
        <f>INDEX('Run on 8-5-19'!I$3:I$52,Table1[[#This Row],[MATCH]])=I46</f>
        <v>1</v>
      </c>
      <c r="S46" s="3" t="b">
        <f>INDEX('Run on 8-5-19'!J$3:J$52,Table1[[#This Row],[MATCH]])=J46</f>
        <v>1</v>
      </c>
      <c r="T46" s="3" t="b">
        <f>INDEX('Run on 8-5-19'!K$3:K$52,Table1[[#This Row],[MATCH]]) + 4/24=K46</f>
        <v>1</v>
      </c>
      <c r="U46" s="3" t="b">
        <f>INDEX('Run on 8-5-19'!L$3:L$52,Table1[[#This Row],[MATCH]])+4/24=L46</f>
        <v>1</v>
      </c>
      <c r="V46" s="3" t="b">
        <f>INDEX('Run on 8-5-19'!M$3:M$52,Table1[[#This Row],[MATCH]])+4/24=M46</f>
        <v>1</v>
      </c>
      <c r="W46" s="3" t="b">
        <f>INDEX('Run on 8-5-19'!N$3:N$52,Table1[[#This Row],[MATCH]])+4/24=N46</f>
        <v>1</v>
      </c>
    </row>
    <row r="47" spans="1:23" x14ac:dyDescent="0.35">
      <c r="A47">
        <v>44</v>
      </c>
      <c r="B47" t="s">
        <v>158</v>
      </c>
      <c r="C47" t="s">
        <v>101</v>
      </c>
      <c r="D47">
        <v>12.21</v>
      </c>
      <c r="E47">
        <v>12.61</v>
      </c>
      <c r="F47">
        <v>3.28</v>
      </c>
      <c r="G47" s="4">
        <v>1040.93</v>
      </c>
      <c r="H47">
        <v>1</v>
      </c>
      <c r="I47">
        <v>1</v>
      </c>
      <c r="J47">
        <v>9</v>
      </c>
      <c r="K47" s="1">
        <v>43555</v>
      </c>
      <c r="L47" s="1">
        <v>43555</v>
      </c>
      <c r="M47" s="1">
        <v>25569</v>
      </c>
      <c r="N47" s="1">
        <v>43595</v>
      </c>
      <c r="O47" s="5">
        <f>MATCH(C47,'Run on 8-5-19'!$C$3:$C$52,0)</f>
        <v>44</v>
      </c>
      <c r="P47" s="3" t="b">
        <f>INDEX('Run on 8-5-19'!G$3:G$52,Table1[[#This Row],[MATCH]])=G47</f>
        <v>1</v>
      </c>
      <c r="Q47" s="3" t="b">
        <f>INDEX('Run on 8-5-19'!H$3:H$52,Table1[[#This Row],[MATCH]])=H47</f>
        <v>1</v>
      </c>
      <c r="R47" s="3" t="b">
        <f>INDEX('Run on 8-5-19'!I$3:I$52,Table1[[#This Row],[MATCH]])=I47</f>
        <v>1</v>
      </c>
      <c r="S47" s="3" t="b">
        <f>INDEX('Run on 8-5-19'!J$3:J$52,Table1[[#This Row],[MATCH]])=J47</f>
        <v>1</v>
      </c>
      <c r="T47" s="3" t="b">
        <f>INDEX('Run on 8-5-19'!K$3:K$52,Table1[[#This Row],[MATCH]]) + 4/24=K47</f>
        <v>1</v>
      </c>
      <c r="U47" s="3" t="b">
        <f>INDEX('Run on 8-5-19'!L$3:L$52,Table1[[#This Row],[MATCH]])+4/24=L47</f>
        <v>1</v>
      </c>
      <c r="V47" s="3" t="b">
        <f>INDEX('Run on 8-5-19'!M$3:M$52,Table1[[#This Row],[MATCH]])+4/24=M47</f>
        <v>1</v>
      </c>
      <c r="W47" s="3" t="b">
        <f>INDEX('Run on 8-5-19'!N$3:N$52,Table1[[#This Row],[MATCH]])+4/24=N47</f>
        <v>1</v>
      </c>
    </row>
    <row r="48" spans="1:23" x14ac:dyDescent="0.35">
      <c r="A48">
        <v>45</v>
      </c>
      <c r="B48" t="s">
        <v>159</v>
      </c>
      <c r="C48" t="s">
        <v>103</v>
      </c>
      <c r="D48">
        <v>6.78</v>
      </c>
      <c r="E48">
        <v>6.34</v>
      </c>
      <c r="F48">
        <v>-6.56</v>
      </c>
      <c r="G48" s="3">
        <v>158.6</v>
      </c>
      <c r="H48">
        <v>1</v>
      </c>
      <c r="I48">
        <v>1</v>
      </c>
      <c r="J48">
        <v>4</v>
      </c>
      <c r="K48" s="1">
        <v>43555</v>
      </c>
      <c r="L48" s="1">
        <v>43555</v>
      </c>
      <c r="M48" s="1">
        <v>25569</v>
      </c>
      <c r="N48" s="1">
        <v>43593</v>
      </c>
      <c r="O48" s="5">
        <f>MATCH(C48,'Run on 8-5-19'!$C$3:$C$52,0)</f>
        <v>45</v>
      </c>
      <c r="P48" s="3" t="b">
        <f>INDEX('Run on 8-5-19'!G$3:G$52,Table1[[#This Row],[MATCH]])=G48</f>
        <v>1</v>
      </c>
      <c r="Q48" s="3" t="b">
        <f>INDEX('Run on 8-5-19'!H$3:H$52,Table1[[#This Row],[MATCH]])=H48</f>
        <v>1</v>
      </c>
      <c r="R48" s="3" t="b">
        <f>INDEX('Run on 8-5-19'!I$3:I$52,Table1[[#This Row],[MATCH]])=I48</f>
        <v>1</v>
      </c>
      <c r="S48" s="3" t="b">
        <f>INDEX('Run on 8-5-19'!J$3:J$52,Table1[[#This Row],[MATCH]])=J48</f>
        <v>1</v>
      </c>
      <c r="T48" s="3" t="b">
        <f>INDEX('Run on 8-5-19'!K$3:K$52,Table1[[#This Row],[MATCH]]) + 4/24=K48</f>
        <v>1</v>
      </c>
      <c r="U48" s="3" t="b">
        <f>INDEX('Run on 8-5-19'!L$3:L$52,Table1[[#This Row],[MATCH]])+4/24=L48</f>
        <v>1</v>
      </c>
      <c r="V48" s="3" t="b">
        <f>INDEX('Run on 8-5-19'!M$3:M$52,Table1[[#This Row],[MATCH]])+4/24=M48</f>
        <v>1</v>
      </c>
      <c r="W48" s="3" t="b">
        <f>INDEX('Run on 8-5-19'!N$3:N$52,Table1[[#This Row],[MATCH]])+4/24=N48</f>
        <v>1</v>
      </c>
    </row>
    <row r="49" spans="1:23" x14ac:dyDescent="0.35">
      <c r="A49">
        <v>46</v>
      </c>
      <c r="B49" t="s">
        <v>160</v>
      </c>
      <c r="C49" t="s">
        <v>105</v>
      </c>
      <c r="D49">
        <v>88.55</v>
      </c>
      <c r="E49">
        <v>86.62</v>
      </c>
      <c r="F49">
        <v>-2.1800000000000002</v>
      </c>
      <c r="G49" s="4">
        <v>154806.89000000001</v>
      </c>
      <c r="H49">
        <v>0</v>
      </c>
      <c r="I49">
        <v>2</v>
      </c>
      <c r="J49">
        <v>1</v>
      </c>
      <c r="K49" s="1">
        <v>43646</v>
      </c>
      <c r="L49" s="1">
        <v>43646</v>
      </c>
      <c r="M49" s="1">
        <v>43663</v>
      </c>
      <c r="N49" s="1">
        <v>43677</v>
      </c>
      <c r="O49" s="5">
        <f>MATCH(C49,'Run on 8-5-19'!$C$3:$C$52,0)</f>
        <v>46</v>
      </c>
      <c r="P49" s="3" t="b">
        <f>INDEX('Run on 8-5-19'!G$3:G$52,Table1[[#This Row],[MATCH]])=G49</f>
        <v>1</v>
      </c>
      <c r="Q49" s="3" t="b">
        <f>INDEX('Run on 8-5-19'!H$3:H$52,Table1[[#This Row],[MATCH]])=H49</f>
        <v>1</v>
      </c>
      <c r="R49" s="3" t="b">
        <f>INDEX('Run on 8-5-19'!I$3:I$52,Table1[[#This Row],[MATCH]])=I49</f>
        <v>1</v>
      </c>
      <c r="S49" s="3" t="b">
        <f>INDEX('Run on 8-5-19'!J$3:J$52,Table1[[#This Row],[MATCH]])=J49</f>
        <v>1</v>
      </c>
      <c r="T49" s="3" t="b">
        <f>INDEX('Run on 8-5-19'!K$3:K$52,Table1[[#This Row],[MATCH]]) + 4/24=K49</f>
        <v>1</v>
      </c>
      <c r="U49" s="3" t="b">
        <f>INDEX('Run on 8-5-19'!L$3:L$52,Table1[[#This Row],[MATCH]])+4/24=L49</f>
        <v>1</v>
      </c>
      <c r="V49" s="3" t="b">
        <f>INDEX('Run on 8-5-19'!M$3:M$52,Table1[[#This Row],[MATCH]])+4/24=M49</f>
        <v>1</v>
      </c>
      <c r="W49" s="3" t="b">
        <f>INDEX('Run on 8-5-19'!N$3:N$52,Table1[[#This Row],[MATCH]])+4/24=N49</f>
        <v>1</v>
      </c>
    </row>
    <row r="50" spans="1:23" x14ac:dyDescent="0.35">
      <c r="A50">
        <v>47</v>
      </c>
      <c r="B50" t="s">
        <v>161</v>
      </c>
      <c r="C50" t="s">
        <v>107</v>
      </c>
      <c r="D50">
        <v>34.14</v>
      </c>
      <c r="E50">
        <v>32.58</v>
      </c>
      <c r="F50">
        <v>-4.57</v>
      </c>
      <c r="G50" s="3">
        <v>746.28</v>
      </c>
      <c r="H50">
        <v>0</v>
      </c>
      <c r="I50">
        <v>2</v>
      </c>
      <c r="J50">
        <v>0</v>
      </c>
      <c r="K50" s="1">
        <v>43646</v>
      </c>
      <c r="L50" s="1">
        <v>43646</v>
      </c>
      <c r="M50" s="1">
        <v>25569</v>
      </c>
      <c r="N50" s="1">
        <v>43591</v>
      </c>
      <c r="O50" s="5">
        <f>MATCH(C50,'Run on 8-5-19'!$C$3:$C$52,0)</f>
        <v>47</v>
      </c>
      <c r="P50" s="3" t="b">
        <f>INDEX('Run on 8-5-19'!G$3:G$52,Table1[[#This Row],[MATCH]])=G50</f>
        <v>1</v>
      </c>
      <c r="Q50" s="3" t="b">
        <f>INDEX('Run on 8-5-19'!H$3:H$52,Table1[[#This Row],[MATCH]])=H50</f>
        <v>1</v>
      </c>
      <c r="R50" s="3" t="b">
        <f>INDEX('Run on 8-5-19'!I$3:I$52,Table1[[#This Row],[MATCH]])=I50</f>
        <v>1</v>
      </c>
      <c r="S50" s="3" t="b">
        <f>INDEX('Run on 8-5-19'!J$3:J$52,Table1[[#This Row],[MATCH]])=J50</f>
        <v>1</v>
      </c>
      <c r="T50" s="3" t="b">
        <f>INDEX('Run on 8-5-19'!K$3:K$52,Table1[[#This Row],[MATCH]]) + 4/24=K50</f>
        <v>1</v>
      </c>
      <c r="U50" s="3" t="b">
        <f>INDEX('Run on 8-5-19'!L$3:L$52,Table1[[#This Row],[MATCH]])+4/24=L50</f>
        <v>1</v>
      </c>
      <c r="V50" s="3" t="b">
        <f>INDEX('Run on 8-5-19'!M$3:M$52,Table1[[#This Row],[MATCH]])+4/24=M50</f>
        <v>1</v>
      </c>
      <c r="W50" s="3" t="b">
        <f>INDEX('Run on 8-5-19'!N$3:N$52,Table1[[#This Row],[MATCH]])+4/24=N50</f>
        <v>1</v>
      </c>
    </row>
    <row r="51" spans="1:23" x14ac:dyDescent="0.35">
      <c r="A51">
        <v>48</v>
      </c>
      <c r="B51" t="s">
        <v>162</v>
      </c>
      <c r="C51" t="s">
        <v>109</v>
      </c>
      <c r="D51">
        <v>1.77</v>
      </c>
      <c r="E51">
        <v>1.65</v>
      </c>
      <c r="F51">
        <v>-6.78</v>
      </c>
      <c r="G51">
        <v>101.26</v>
      </c>
      <c r="H51">
        <v>1</v>
      </c>
      <c r="I51">
        <v>1</v>
      </c>
      <c r="J51">
        <v>11</v>
      </c>
      <c r="K51" s="1">
        <v>43555</v>
      </c>
      <c r="L51" s="1">
        <v>43555</v>
      </c>
      <c r="M51" s="1">
        <v>25569</v>
      </c>
      <c r="N51" s="1">
        <v>43591</v>
      </c>
      <c r="O51" s="5">
        <f>MATCH(C51,'Run on 8-5-19'!$C$3:$C$52,0)</f>
        <v>48</v>
      </c>
      <c r="P51" s="3" t="b">
        <f>INDEX('Run on 8-5-19'!G$3:G$52,Table1[[#This Row],[MATCH]])=G51</f>
        <v>1</v>
      </c>
      <c r="Q51" s="3" t="b">
        <f>INDEX('Run on 8-5-19'!H$3:H$52,Table1[[#This Row],[MATCH]])=H51</f>
        <v>1</v>
      </c>
      <c r="R51" s="3" t="b">
        <f>INDEX('Run on 8-5-19'!I$3:I$52,Table1[[#This Row],[MATCH]])=I51</f>
        <v>1</v>
      </c>
      <c r="S51" s="3" t="b">
        <f>INDEX('Run on 8-5-19'!J$3:J$52,Table1[[#This Row],[MATCH]])=J51</f>
        <v>1</v>
      </c>
      <c r="T51" s="3" t="b">
        <f>INDEX('Run on 8-5-19'!K$3:K$52,Table1[[#This Row],[MATCH]]) + 4/24=K51</f>
        <v>1</v>
      </c>
      <c r="U51" s="3" t="b">
        <f>INDEX('Run on 8-5-19'!L$3:L$52,Table1[[#This Row],[MATCH]])+4/24=L51</f>
        <v>1</v>
      </c>
      <c r="V51" s="3" t="b">
        <f>INDEX('Run on 8-5-19'!M$3:M$52,Table1[[#This Row],[MATCH]])+4/24=M51</f>
        <v>1</v>
      </c>
      <c r="W51" s="3" t="b">
        <f>INDEX('Run on 8-5-19'!N$3:N$52,Table1[[#This Row],[MATCH]])+4/24=N51</f>
        <v>1</v>
      </c>
    </row>
    <row r="52" spans="1:23" x14ac:dyDescent="0.35">
      <c r="A52">
        <v>49</v>
      </c>
      <c r="B52" t="s">
        <v>163</v>
      </c>
      <c r="C52" t="s">
        <v>111</v>
      </c>
      <c r="D52">
        <v>0</v>
      </c>
      <c r="E52">
        <v>0</v>
      </c>
      <c r="F52">
        <v>0</v>
      </c>
      <c r="G52">
        <v>0.45</v>
      </c>
      <c r="H52">
        <v>1</v>
      </c>
      <c r="I52">
        <v>3</v>
      </c>
      <c r="J52">
        <v>2</v>
      </c>
      <c r="K52" s="1">
        <v>25569</v>
      </c>
      <c r="L52" s="1">
        <v>43616</v>
      </c>
      <c r="M52" s="1">
        <v>25569</v>
      </c>
      <c r="N52" s="1">
        <v>43656</v>
      </c>
      <c r="O52" s="5">
        <f>MATCH(C52,'Run on 8-5-19'!$C$3:$C$52,0)</f>
        <v>49</v>
      </c>
      <c r="P52" s="3" t="b">
        <f>INDEX('Run on 8-5-19'!G$3:G$52,Table1[[#This Row],[MATCH]])=G52</f>
        <v>1</v>
      </c>
      <c r="Q52" s="3" t="b">
        <f>INDEX('Run on 8-5-19'!H$3:H$52,Table1[[#This Row],[MATCH]])=H52</f>
        <v>1</v>
      </c>
      <c r="R52" s="3" t="b">
        <f>INDEX('Run on 8-5-19'!I$3:I$52,Table1[[#This Row],[MATCH]])=I52</f>
        <v>1</v>
      </c>
      <c r="S52" s="3" t="b">
        <f>INDEX('Run on 8-5-19'!J$3:J$52,Table1[[#This Row],[MATCH]])=J52</f>
        <v>1</v>
      </c>
      <c r="T52" s="3" t="b">
        <f>INDEX('Run on 8-5-19'!K$3:K$52,Table1[[#This Row],[MATCH]]) + 4/24=K52</f>
        <v>1</v>
      </c>
      <c r="U52" s="3" t="b">
        <f>INDEX('Run on 8-5-19'!L$3:L$52,Table1[[#This Row],[MATCH]])+4/24=L52</f>
        <v>1</v>
      </c>
      <c r="V52" s="3" t="b">
        <f>INDEX('Run on 8-5-19'!M$3:M$52,Table1[[#This Row],[MATCH]])+4/24=M52</f>
        <v>1</v>
      </c>
      <c r="W52" s="3" t="b">
        <f>INDEX('Run on 8-5-19'!N$3:N$52,Table1[[#This Row],[MATCH]])+4/24=N52</f>
        <v>1</v>
      </c>
    </row>
    <row r="53" spans="1:23" x14ac:dyDescent="0.35">
      <c r="A53">
        <v>50</v>
      </c>
      <c r="B53" t="s">
        <v>164</v>
      </c>
      <c r="C53" t="s">
        <v>113</v>
      </c>
      <c r="D53">
        <v>37</v>
      </c>
      <c r="E53">
        <v>36.67</v>
      </c>
      <c r="F53">
        <v>-0.89</v>
      </c>
      <c r="G53" s="3">
        <v>831.44</v>
      </c>
      <c r="H53">
        <v>1</v>
      </c>
      <c r="I53">
        <v>1</v>
      </c>
      <c r="J53">
        <v>11</v>
      </c>
      <c r="K53" s="1">
        <v>25569</v>
      </c>
      <c r="L53" s="1">
        <v>43555</v>
      </c>
      <c r="M53" s="1">
        <v>43592</v>
      </c>
      <c r="N53" s="1">
        <v>43594</v>
      </c>
      <c r="O53" s="5">
        <f>MATCH(C53,'Run on 8-5-19'!$C$3:$C$52,0)</f>
        <v>50</v>
      </c>
      <c r="P53" s="3" t="b">
        <f>INDEX('Run on 8-5-19'!G$3:G$52,Table1[[#This Row],[MATCH]])=G53</f>
        <v>1</v>
      </c>
      <c r="Q53" s="3" t="b">
        <f>INDEX('Run on 8-5-19'!H$3:H$52,Table1[[#This Row],[MATCH]])=H53</f>
        <v>1</v>
      </c>
      <c r="R53" s="3" t="b">
        <f>INDEX('Run on 8-5-19'!I$3:I$52,Table1[[#This Row],[MATCH]])=I53</f>
        <v>1</v>
      </c>
      <c r="S53" s="3" t="b">
        <f>INDEX('Run on 8-5-19'!J$3:J$52,Table1[[#This Row],[MATCH]])=J53</f>
        <v>1</v>
      </c>
      <c r="T53" s="3" t="b">
        <f>INDEX('Run on 8-5-19'!K$3:K$52,Table1[[#This Row],[MATCH]]) + 4/24=K53</f>
        <v>1</v>
      </c>
      <c r="U53" s="3" t="b">
        <f>INDEX('Run on 8-5-19'!L$3:L$52,Table1[[#This Row],[MATCH]])+4/24=L53</f>
        <v>1</v>
      </c>
      <c r="V53" s="3" t="b">
        <f>INDEX('Run on 8-5-19'!M$3:M$52,Table1[[#This Row],[MATCH]])+4/24=M53</f>
        <v>1</v>
      </c>
      <c r="W53" s="3" t="b">
        <f>INDEX('Run on 8-5-19'!N$3:N$52,Table1[[#This Row],[MATCH]])+4/24=N53</f>
        <v>1</v>
      </c>
    </row>
  </sheetData>
  <mergeCells count="2">
    <mergeCell ref="P1:W1"/>
    <mergeCell ref="B1:N1"/>
  </mergeCells>
  <conditionalFormatting sqref="P4:W53">
    <cfRule type="cellIs" dxfId="14" priority="1" operator="equal">
      <formula>FALSE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 on 8-5-19</vt:lpstr>
      <vt:lpstr>Run on 8-12-19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Better</dc:creator>
  <cp:lastModifiedBy>marco salerno</cp:lastModifiedBy>
  <dcterms:created xsi:type="dcterms:W3CDTF">2019-08-05T14:59:16Z</dcterms:created>
  <dcterms:modified xsi:type="dcterms:W3CDTF">2019-08-13T16:50:23Z</dcterms:modified>
</cp:coreProperties>
</file>