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Better\Desktop\"/>
    </mc:Choice>
  </mc:AlternateContent>
  <bookViews>
    <workbookView xWindow="0" yWindow="0" windowWidth="12255" windowHeight="11190"/>
  </bookViews>
  <sheets>
    <sheet name="P123" sheetId="3" r:id="rId1"/>
    <sheet name="SPY_All_Holdings" sheetId="1" r:id="rId2"/>
  </sheets>
  <calcPr calcId="162913"/>
</workbook>
</file>

<file path=xl/calcChain.xml><?xml version="1.0" encoding="utf-8"?>
<calcChain xmlns="http://schemas.openxmlformats.org/spreadsheetml/2006/main">
  <c r="H187" i="3" l="1"/>
  <c r="H296" i="3"/>
  <c r="H54" i="3"/>
  <c r="H426" i="3"/>
  <c r="H159" i="3"/>
  <c r="H425" i="3"/>
  <c r="H316" i="3"/>
  <c r="H292" i="3"/>
  <c r="H300" i="3"/>
  <c r="H128" i="3"/>
  <c r="H446" i="3"/>
  <c r="H308" i="3"/>
  <c r="H169" i="3"/>
  <c r="H127" i="3"/>
  <c r="H85" i="3"/>
  <c r="H121" i="3"/>
  <c r="H60" i="3"/>
  <c r="H420" i="3"/>
  <c r="H360" i="3"/>
  <c r="H330" i="3"/>
  <c r="H241" i="3"/>
  <c r="H82" i="3"/>
  <c r="H441" i="3"/>
  <c r="H214" i="3"/>
  <c r="H461" i="3"/>
  <c r="H193" i="3"/>
  <c r="H38" i="3"/>
  <c r="H76" i="3"/>
  <c r="H166" i="3"/>
  <c r="H123" i="3"/>
  <c r="H317" i="3"/>
  <c r="H284" i="3"/>
  <c r="H44" i="3"/>
  <c r="H372" i="3"/>
  <c r="H418" i="3"/>
  <c r="H222" i="3"/>
  <c r="H335" i="3"/>
  <c r="H192" i="3"/>
  <c r="H107" i="3"/>
  <c r="H80" i="3"/>
  <c r="H267" i="3"/>
  <c r="H154" i="3"/>
  <c r="H379" i="3"/>
  <c r="H415" i="3"/>
  <c r="H97" i="3"/>
  <c r="H302" i="3"/>
  <c r="H186" i="3"/>
  <c r="H324" i="3"/>
  <c r="H373" i="3"/>
  <c r="H423" i="3"/>
  <c r="H484" i="3"/>
  <c r="H478" i="3"/>
  <c r="H112" i="3"/>
  <c r="H122" i="3"/>
  <c r="H201" i="3"/>
  <c r="H50" i="3"/>
  <c r="H291" i="3"/>
  <c r="H428" i="3"/>
  <c r="H371" i="3"/>
  <c r="H27" i="3"/>
  <c r="H106" i="3"/>
  <c r="H61" i="3"/>
  <c r="H273" i="3"/>
  <c r="H77" i="3"/>
  <c r="H497" i="3"/>
  <c r="H340" i="3"/>
  <c r="H369" i="3"/>
  <c r="H14" i="3"/>
  <c r="H94" i="3"/>
  <c r="H165" i="3"/>
  <c r="H468" i="3"/>
  <c r="H252" i="3"/>
  <c r="H391" i="3"/>
  <c r="H168" i="3"/>
  <c r="H33" i="3"/>
  <c r="H139" i="3"/>
  <c r="H231" i="3"/>
  <c r="H174" i="3"/>
  <c r="H210" i="3"/>
  <c r="H303" i="3"/>
  <c r="H429" i="3"/>
  <c r="H177" i="3"/>
  <c r="H208" i="3"/>
  <c r="H294" i="3"/>
  <c r="H36" i="3"/>
  <c r="H279" i="3"/>
  <c r="H394" i="3"/>
  <c r="H176" i="3"/>
  <c r="H503" i="3"/>
  <c r="H408" i="3"/>
  <c r="H238" i="3"/>
  <c r="H91" i="3"/>
  <c r="H88" i="3"/>
  <c r="H83" i="3"/>
  <c r="H407" i="3"/>
  <c r="H381" i="3"/>
  <c r="H321" i="3"/>
  <c r="H477" i="3"/>
  <c r="H194" i="3"/>
  <c r="H29" i="3"/>
  <c r="H430" i="3"/>
  <c r="H81" i="3"/>
  <c r="H354" i="3"/>
  <c r="H301" i="3"/>
  <c r="H323" i="3"/>
  <c r="H175" i="3"/>
  <c r="H30" i="3"/>
  <c r="H313" i="3"/>
  <c r="H355" i="3"/>
  <c r="H58" i="3"/>
  <c r="H320" i="3"/>
  <c r="H440" i="3"/>
  <c r="H118" i="3"/>
  <c r="H108" i="3"/>
  <c r="H202" i="3"/>
  <c r="H351" i="3"/>
  <c r="H479" i="3"/>
  <c r="H466" i="3"/>
  <c r="H227" i="3"/>
  <c r="H151" i="3"/>
  <c r="H329" i="3"/>
  <c r="H247" i="3"/>
  <c r="H71" i="3"/>
  <c r="H502" i="3"/>
  <c r="H203" i="3"/>
  <c r="H35" i="3"/>
  <c r="H264" i="3"/>
  <c r="H173" i="3"/>
  <c r="H283" i="3"/>
  <c r="H145" i="3"/>
  <c r="H305" i="3"/>
  <c r="H494" i="3"/>
  <c r="H217" i="3"/>
  <c r="H471" i="3"/>
  <c r="H336" i="3"/>
  <c r="H73" i="3"/>
  <c r="H32" i="3"/>
  <c r="H467" i="3"/>
  <c r="H7" i="3"/>
  <c r="H405" i="3"/>
  <c r="H137" i="3"/>
  <c r="H435" i="3"/>
  <c r="H337" i="3"/>
  <c r="H388" i="3"/>
  <c r="H98" i="3"/>
  <c r="H287" i="3"/>
  <c r="H230" i="3"/>
  <c r="H129" i="3"/>
  <c r="H454" i="3"/>
  <c r="H216" i="3"/>
  <c r="H205" i="3"/>
  <c r="H115" i="3"/>
  <c r="H234" i="3"/>
  <c r="H59" i="3"/>
  <c r="H322" i="3"/>
  <c r="H211" i="3"/>
  <c r="H206" i="3"/>
  <c r="H141" i="3"/>
  <c r="H270" i="3"/>
  <c r="H410" i="3"/>
  <c r="H307" i="3"/>
  <c r="H164" i="3"/>
  <c r="H278" i="3"/>
  <c r="H342" i="3"/>
  <c r="H501" i="3"/>
  <c r="H84" i="3"/>
  <c r="H256" i="3"/>
  <c r="H132" i="3"/>
  <c r="H413" i="3"/>
  <c r="H262" i="3"/>
  <c r="H133" i="3"/>
  <c r="H444" i="3"/>
  <c r="H189" i="3"/>
  <c r="H140" i="3"/>
  <c r="H382" i="3"/>
  <c r="H485" i="3"/>
  <c r="H334" i="3"/>
  <c r="H476" i="3"/>
  <c r="H117" i="3"/>
  <c r="H346" i="3"/>
  <c r="H126" i="3"/>
  <c r="H93" i="3"/>
  <c r="H131" i="3"/>
  <c r="H111" i="3"/>
  <c r="H436" i="3"/>
  <c r="H341" i="3"/>
  <c r="H304" i="3"/>
  <c r="H269" i="3"/>
  <c r="H395" i="3"/>
  <c r="H64" i="3"/>
  <c r="H52" i="3"/>
  <c r="H67" i="3"/>
  <c r="H487" i="3"/>
  <c r="H8" i="3"/>
  <c r="H143" i="3"/>
  <c r="H114" i="3"/>
  <c r="H130" i="3"/>
  <c r="H40" i="3"/>
  <c r="H200" i="3"/>
  <c r="H490" i="3"/>
  <c r="H295" i="3"/>
  <c r="H250" i="3"/>
  <c r="H259" i="3"/>
  <c r="H480" i="3"/>
  <c r="H6" i="3"/>
  <c r="H419" i="3"/>
  <c r="H327" i="3"/>
  <c r="H25" i="3"/>
  <c r="H421" i="3"/>
  <c r="H236" i="3"/>
  <c r="H400" i="3"/>
  <c r="H233" i="3"/>
  <c r="H263" i="3"/>
  <c r="H72" i="3"/>
  <c r="H180" i="3"/>
  <c r="H424" i="3"/>
  <c r="H366" i="3"/>
  <c r="H237" i="3"/>
  <c r="H68" i="3"/>
  <c r="H198" i="3"/>
  <c r="H66" i="3"/>
  <c r="H183" i="3"/>
  <c r="H409" i="3"/>
  <c r="H28" i="3"/>
  <c r="H455" i="3"/>
  <c r="H472" i="3"/>
  <c r="H249" i="3"/>
  <c r="H280" i="3"/>
  <c r="H229" i="3"/>
  <c r="H345" i="3"/>
  <c r="H92" i="3"/>
  <c r="H69" i="3"/>
  <c r="H298" i="3"/>
  <c r="H385" i="3"/>
  <c r="H348" i="3"/>
  <c r="H113" i="3"/>
  <c r="H339" i="3"/>
  <c r="H45" i="3"/>
  <c r="H422" i="3"/>
  <c r="H387" i="3"/>
  <c r="H95" i="3"/>
  <c r="H162" i="3"/>
  <c r="H119" i="3"/>
  <c r="H21" i="3"/>
  <c r="H181" i="3"/>
  <c r="H110" i="3"/>
  <c r="H248" i="3"/>
  <c r="H399" i="3"/>
  <c r="H9" i="3"/>
  <c r="H350" i="3"/>
  <c r="H377" i="3"/>
  <c r="H449" i="3"/>
  <c r="H18" i="3"/>
  <c r="H397" i="3"/>
  <c r="H332" i="3"/>
  <c r="H311" i="3"/>
  <c r="H325" i="3"/>
  <c r="H197" i="3"/>
  <c r="H406" i="3"/>
  <c r="H289" i="3"/>
  <c r="H275" i="3"/>
  <c r="H16" i="3"/>
  <c r="H375" i="3"/>
  <c r="H86" i="3"/>
  <c r="H207" i="3"/>
  <c r="H142" i="3"/>
  <c r="H347" i="3"/>
  <c r="H246" i="3"/>
  <c r="H489" i="3"/>
  <c r="H171" i="3"/>
  <c r="H443" i="3"/>
  <c r="H403" i="3"/>
  <c r="H464" i="3"/>
  <c r="H434" i="3"/>
  <c r="H56" i="3"/>
  <c r="H492" i="3"/>
  <c r="H412" i="3"/>
  <c r="H39" i="3"/>
  <c r="H100" i="3"/>
  <c r="H74" i="3"/>
  <c r="H220" i="3"/>
  <c r="H150" i="3"/>
  <c r="H255" i="3"/>
  <c r="H215" i="3"/>
  <c r="H65" i="3"/>
  <c r="H265" i="3"/>
  <c r="H178" i="3"/>
  <c r="H465" i="3"/>
  <c r="H290" i="3"/>
  <c r="H243" i="3"/>
  <c r="H190" i="3"/>
  <c r="H15" i="3"/>
  <c r="H87" i="3"/>
  <c r="H23" i="3"/>
  <c r="H55" i="3"/>
  <c r="H427" i="3"/>
  <c r="H51" i="3"/>
  <c r="H195" i="3"/>
  <c r="H402" i="3"/>
  <c r="H357" i="3"/>
  <c r="H274" i="3"/>
  <c r="H312" i="3"/>
  <c r="H199" i="3"/>
  <c r="H498" i="3"/>
  <c r="H450" i="3"/>
  <c r="H240" i="3"/>
  <c r="H26" i="3"/>
  <c r="H344" i="3"/>
  <c r="H293" i="3"/>
  <c r="H188" i="3"/>
  <c r="H103" i="3"/>
  <c r="H219" i="3"/>
  <c r="H374" i="3"/>
  <c r="H75" i="3"/>
  <c r="H62" i="3"/>
  <c r="H260" i="3"/>
  <c r="H70" i="3"/>
  <c r="H491" i="3"/>
  <c r="H362" i="3"/>
  <c r="H223" i="3"/>
  <c r="H459" i="3"/>
  <c r="H438" i="3"/>
  <c r="H447" i="3"/>
  <c r="H473" i="3"/>
  <c r="H365" i="3"/>
  <c r="H213" i="3"/>
  <c r="H19" i="3"/>
  <c r="H155" i="3"/>
  <c r="H226" i="3"/>
  <c r="H158" i="3"/>
  <c r="H376" i="3"/>
  <c r="H57" i="3"/>
  <c r="H288" i="3"/>
  <c r="H431" i="3"/>
  <c r="H34" i="3"/>
  <c r="H488" i="3"/>
  <c r="H116" i="3"/>
  <c r="H43" i="3"/>
  <c r="H356" i="3"/>
  <c r="H353" i="3"/>
  <c r="H31" i="3"/>
  <c r="H228" i="3"/>
  <c r="H452" i="3"/>
  <c r="H104" i="3"/>
  <c r="H10" i="3"/>
  <c r="H221" i="3"/>
  <c r="H147" i="3"/>
  <c r="H411" i="3"/>
  <c r="H363" i="3"/>
  <c r="H392" i="3"/>
  <c r="H242" i="3"/>
  <c r="H138" i="3"/>
  <c r="H414" i="3"/>
  <c r="H380" i="3"/>
  <c r="H105" i="3"/>
  <c r="H314" i="3"/>
  <c r="H368" i="3"/>
  <c r="H182" i="3"/>
  <c r="H235" i="3"/>
  <c r="H179" i="3"/>
  <c r="H22" i="3"/>
  <c r="H282" i="3"/>
  <c r="H224" i="3"/>
  <c r="H285" i="3"/>
  <c r="H315" i="3"/>
  <c r="H191" i="3"/>
  <c r="H462" i="3"/>
  <c r="H277" i="3"/>
  <c r="H209" i="3"/>
  <c r="H281" i="3"/>
  <c r="H257" i="3"/>
  <c r="H53" i="3"/>
  <c r="H338" i="3"/>
  <c r="H63" i="3"/>
  <c r="H364" i="3"/>
  <c r="H309" i="3"/>
  <c r="H306" i="3"/>
  <c r="H266" i="3"/>
  <c r="H453" i="3"/>
  <c r="H41" i="3"/>
  <c r="H218" i="3"/>
  <c r="H251" i="3"/>
  <c r="H78" i="3"/>
  <c r="H161" i="3"/>
  <c r="H486" i="3"/>
  <c r="H11" i="3"/>
  <c r="H500" i="3"/>
  <c r="H48" i="3"/>
  <c r="H46" i="3"/>
  <c r="H156" i="3"/>
  <c r="H475" i="3"/>
  <c r="H386" i="3"/>
  <c r="H271" i="3"/>
  <c r="H439" i="3"/>
  <c r="H184" i="3"/>
  <c r="H331" i="3"/>
  <c r="H349" i="3"/>
  <c r="H433" i="3"/>
  <c r="H17" i="3"/>
  <c r="H378" i="3"/>
  <c r="H343" i="3"/>
  <c r="H396" i="3"/>
  <c r="H404" i="3"/>
  <c r="H482" i="3"/>
  <c r="H120" i="3"/>
  <c r="H358" i="3"/>
  <c r="H239" i="3"/>
  <c r="H499" i="3"/>
  <c r="H442" i="3"/>
  <c r="H253" i="3"/>
  <c r="H457" i="3"/>
  <c r="H359" i="3"/>
  <c r="H481" i="3"/>
  <c r="H157" i="3"/>
  <c r="H160" i="3"/>
  <c r="H319" i="3"/>
  <c r="H370" i="3"/>
  <c r="H89" i="3"/>
  <c r="H109" i="3"/>
  <c r="H318" i="3"/>
  <c r="H483" i="3"/>
  <c r="H493" i="3"/>
  <c r="H470" i="3"/>
  <c r="H134" i="3"/>
  <c r="H326" i="3"/>
  <c r="H170" i="3"/>
  <c r="H49" i="3"/>
  <c r="H299" i="3"/>
  <c r="H384" i="3"/>
  <c r="H196" i="3"/>
  <c r="H390" i="3"/>
  <c r="H416" i="3"/>
  <c r="H261" i="3"/>
  <c r="H212" i="3"/>
  <c r="H12" i="3"/>
  <c r="H272" i="3"/>
  <c r="H432" i="3"/>
  <c r="H225" i="3"/>
  <c r="H79" i="3"/>
  <c r="H445" i="3"/>
  <c r="H448" i="3"/>
  <c r="H254" i="3"/>
  <c r="H458" i="3"/>
  <c r="H456" i="3"/>
  <c r="H20" i="3"/>
  <c r="H204" i="3"/>
  <c r="H244" i="3"/>
  <c r="H352" i="3"/>
  <c r="H5" i="3"/>
  <c r="H451" i="3"/>
  <c r="H96" i="3"/>
  <c r="H495" i="3"/>
  <c r="H144" i="3"/>
  <c r="H297" i="3"/>
  <c r="H393" i="3"/>
  <c r="H146" i="3"/>
  <c r="H163" i="3"/>
  <c r="H101" i="3"/>
  <c r="H153" i="3"/>
  <c r="H185" i="3"/>
  <c r="H276" i="3"/>
  <c r="H398" i="3"/>
  <c r="H13" i="3"/>
  <c r="H47" i="3"/>
  <c r="H310" i="3"/>
  <c r="H102" i="3"/>
  <c r="H42" i="3"/>
  <c r="H37" i="3"/>
  <c r="H496" i="3"/>
  <c r="H135" i="3"/>
  <c r="H258" i="3"/>
  <c r="H172" i="3"/>
  <c r="H460" i="3"/>
  <c r="H417" i="3"/>
  <c r="H286" i="3"/>
  <c r="H149" i="3"/>
  <c r="H232" i="3"/>
  <c r="H437" i="3"/>
  <c r="H383" i="3"/>
  <c r="H24" i="3"/>
  <c r="H136" i="3"/>
  <c r="H389" i="3"/>
  <c r="H469" i="3"/>
  <c r="H328" i="3"/>
  <c r="H367" i="3"/>
  <c r="H463" i="3"/>
  <c r="H148" i="3"/>
  <c r="H125" i="3"/>
  <c r="H152" i="3"/>
  <c r="H474" i="3"/>
  <c r="H333" i="3"/>
  <c r="H245" i="3"/>
  <c r="H361" i="3"/>
  <c r="H90" i="3"/>
  <c r="H167" i="3"/>
  <c r="H124" i="3"/>
  <c r="H99" i="3"/>
  <c r="H401" i="3"/>
  <c r="H268" i="3"/>
  <c r="F268" i="3"/>
  <c r="F401" i="3"/>
  <c r="F99" i="3"/>
  <c r="F124" i="3"/>
  <c r="F167" i="3"/>
  <c r="F90" i="3"/>
  <c r="F361" i="3"/>
  <c r="F245" i="3"/>
  <c r="F333" i="3"/>
  <c r="F474" i="3"/>
  <c r="F152" i="3"/>
  <c r="F125" i="3"/>
  <c r="F148" i="3"/>
  <c r="F463" i="3"/>
  <c r="F367" i="3"/>
  <c r="F328" i="3"/>
  <c r="F469" i="3"/>
  <c r="F389" i="3"/>
  <c r="F136" i="3"/>
  <c r="F24" i="3"/>
  <c r="F383" i="3"/>
  <c r="F437" i="3"/>
  <c r="F232" i="3"/>
  <c r="F149" i="3"/>
  <c r="F286" i="3"/>
  <c r="F417" i="3"/>
  <c r="F460" i="3"/>
  <c r="F172" i="3"/>
  <c r="F258" i="3"/>
  <c r="F135" i="3"/>
  <c r="F496" i="3"/>
  <c r="F37" i="3"/>
  <c r="F42" i="3"/>
  <c r="F102" i="3"/>
  <c r="F310" i="3"/>
  <c r="F47" i="3"/>
  <c r="F13" i="3"/>
  <c r="F398" i="3"/>
  <c r="F276" i="3"/>
  <c r="F185" i="3"/>
  <c r="F153" i="3"/>
  <c r="F101" i="3"/>
  <c r="F163" i="3"/>
  <c r="F146" i="3"/>
  <c r="F393" i="3"/>
  <c r="F297" i="3"/>
  <c r="F144" i="3"/>
  <c r="F495" i="3"/>
  <c r="F96" i="3"/>
  <c r="F451" i="3"/>
  <c r="F5" i="3"/>
  <c r="F352" i="3"/>
  <c r="F244" i="3"/>
  <c r="F204" i="3"/>
  <c r="F20" i="3"/>
  <c r="F456" i="3"/>
  <c r="F458" i="3"/>
  <c r="F254" i="3"/>
  <c r="F448" i="3"/>
  <c r="F445" i="3"/>
  <c r="F79" i="3"/>
  <c r="F225" i="3"/>
  <c r="F432" i="3"/>
  <c r="F272" i="3"/>
  <c r="F12" i="3"/>
  <c r="F212" i="3"/>
  <c r="F261" i="3"/>
  <c r="F416" i="3"/>
  <c r="F390" i="3"/>
  <c r="F196" i="3"/>
  <c r="F384" i="3"/>
  <c r="F299" i="3"/>
  <c r="F49" i="3"/>
  <c r="F170" i="3"/>
  <c r="F326" i="3"/>
  <c r="F134" i="3"/>
  <c r="F470" i="3"/>
  <c r="F493" i="3"/>
  <c r="F483" i="3"/>
  <c r="F318" i="3"/>
  <c r="F109" i="3"/>
  <c r="F89" i="3"/>
  <c r="F370" i="3"/>
  <c r="F319" i="3"/>
  <c r="F160" i="3"/>
  <c r="F157" i="3"/>
  <c r="F481" i="3"/>
  <c r="F359" i="3"/>
  <c r="F457" i="3"/>
  <c r="F253" i="3"/>
  <c r="F442" i="3"/>
  <c r="F499" i="3"/>
  <c r="F239" i="3"/>
  <c r="F358" i="3"/>
  <c r="F120" i="3"/>
  <c r="F482" i="3"/>
  <c r="F404" i="3"/>
  <c r="F396" i="3"/>
  <c r="F343" i="3"/>
  <c r="F378" i="3"/>
  <c r="F17" i="3"/>
  <c r="F433" i="3"/>
  <c r="F349" i="3"/>
  <c r="F331" i="3"/>
  <c r="F184" i="3"/>
  <c r="F439" i="3"/>
  <c r="F271" i="3"/>
  <c r="F386" i="3"/>
  <c r="F475" i="3"/>
  <c r="F156" i="3"/>
  <c r="F46" i="3"/>
  <c r="F48" i="3"/>
  <c r="F500" i="3"/>
  <c r="F11" i="3"/>
  <c r="F486" i="3"/>
  <c r="F161" i="3"/>
  <c r="F78" i="3"/>
  <c r="F251" i="3"/>
  <c r="F218" i="3"/>
  <c r="F41" i="3"/>
  <c r="F453" i="3"/>
  <c r="F266" i="3"/>
  <c r="F306" i="3"/>
  <c r="F309" i="3"/>
  <c r="F364" i="3"/>
  <c r="F63" i="3"/>
  <c r="F338" i="3"/>
  <c r="F53" i="3"/>
  <c r="F257" i="3"/>
  <c r="F281" i="3"/>
  <c r="F209" i="3"/>
  <c r="F277" i="3"/>
  <c r="F462" i="3"/>
  <c r="F191" i="3"/>
  <c r="F315" i="3"/>
  <c r="F285" i="3"/>
  <c r="F224" i="3"/>
  <c r="F282" i="3"/>
  <c r="F22" i="3"/>
  <c r="F179" i="3"/>
  <c r="F235" i="3"/>
  <c r="F182" i="3"/>
  <c r="F368" i="3"/>
  <c r="F314" i="3"/>
  <c r="F105" i="3"/>
  <c r="F380" i="3"/>
  <c r="F414" i="3"/>
  <c r="F138" i="3"/>
  <c r="F242" i="3"/>
  <c r="F392" i="3"/>
  <c r="F363" i="3"/>
  <c r="F411" i="3"/>
  <c r="F147" i="3"/>
  <c r="F221" i="3"/>
  <c r="F10" i="3"/>
  <c r="F104" i="3"/>
  <c r="F452" i="3"/>
  <c r="F228" i="3"/>
  <c r="F31" i="3"/>
  <c r="F353" i="3"/>
  <c r="F356" i="3"/>
  <c r="F43" i="3"/>
  <c r="F116" i="3"/>
  <c r="F488" i="3"/>
  <c r="F34" i="3"/>
  <c r="F431" i="3"/>
  <c r="F288" i="3"/>
  <c r="F57" i="3"/>
  <c r="F376" i="3"/>
  <c r="F158" i="3"/>
  <c r="F226" i="3"/>
  <c r="F155" i="3"/>
  <c r="F19" i="3"/>
  <c r="F213" i="3"/>
  <c r="F365" i="3"/>
  <c r="F473" i="3"/>
  <c r="F447" i="3"/>
  <c r="F438" i="3"/>
  <c r="F459" i="3"/>
  <c r="F223" i="3"/>
  <c r="F362" i="3"/>
  <c r="F491" i="3"/>
  <c r="F70" i="3"/>
  <c r="F260" i="3"/>
  <c r="F62" i="3"/>
  <c r="F75" i="3"/>
  <c r="F374" i="3"/>
  <c r="F219" i="3"/>
  <c r="F103" i="3"/>
  <c r="F188" i="3"/>
  <c r="F293" i="3"/>
  <c r="F344" i="3"/>
  <c r="F26" i="3"/>
  <c r="F240" i="3"/>
  <c r="F450" i="3"/>
  <c r="F498" i="3"/>
  <c r="F199" i="3"/>
  <c r="F312" i="3"/>
  <c r="F274" i="3"/>
  <c r="F357" i="3"/>
  <c r="F402" i="3"/>
  <c r="F195" i="3"/>
  <c r="F51" i="3"/>
  <c r="F427" i="3"/>
  <c r="F55" i="3"/>
  <c r="F23" i="3"/>
  <c r="F87" i="3"/>
  <c r="F15" i="3"/>
  <c r="F190" i="3"/>
  <c r="F243" i="3"/>
  <c r="F290" i="3"/>
  <c r="F465" i="3"/>
  <c r="F178" i="3"/>
  <c r="F265" i="3"/>
  <c r="F65" i="3"/>
  <c r="F215" i="3"/>
  <c r="F255" i="3"/>
  <c r="F150" i="3"/>
  <c r="F220" i="3"/>
  <c r="F74" i="3"/>
  <c r="F100" i="3"/>
  <c r="F39" i="3"/>
  <c r="F412" i="3"/>
  <c r="F492" i="3"/>
  <c r="F56" i="3"/>
  <c r="F434" i="3"/>
  <c r="F464" i="3"/>
  <c r="F403" i="3"/>
  <c r="F443" i="3"/>
  <c r="F171" i="3"/>
  <c r="F489" i="3"/>
  <c r="F246" i="3"/>
  <c r="F347" i="3"/>
  <c r="F142" i="3"/>
  <c r="F207" i="3"/>
  <c r="F86" i="3"/>
  <c r="F375" i="3"/>
  <c r="F16" i="3"/>
  <c r="F275" i="3"/>
  <c r="F289" i="3"/>
  <c r="F406" i="3"/>
  <c r="F197" i="3"/>
  <c r="F325" i="3"/>
  <c r="F311" i="3"/>
  <c r="F332" i="3"/>
  <c r="F397" i="3"/>
  <c r="F18" i="3"/>
  <c r="F449" i="3"/>
  <c r="F377" i="3"/>
  <c r="F350" i="3"/>
  <c r="F9" i="3"/>
  <c r="F399" i="3"/>
  <c r="F248" i="3"/>
  <c r="F110" i="3"/>
  <c r="F181" i="3"/>
  <c r="F21" i="3"/>
  <c r="F119" i="3"/>
  <c r="F162" i="3"/>
  <c r="F95" i="3"/>
  <c r="F387" i="3"/>
  <c r="F422" i="3"/>
  <c r="F45" i="3"/>
  <c r="F339" i="3"/>
  <c r="F113" i="3"/>
  <c r="F348" i="3"/>
  <c r="F385" i="3"/>
  <c r="F298" i="3"/>
  <c r="F69" i="3"/>
  <c r="F92" i="3"/>
  <c r="F345" i="3"/>
  <c r="F229" i="3"/>
  <c r="F280" i="3"/>
  <c r="F249" i="3"/>
  <c r="F472" i="3"/>
  <c r="F455" i="3"/>
  <c r="F28" i="3"/>
  <c r="F409" i="3"/>
  <c r="F183" i="3"/>
  <c r="F66" i="3"/>
  <c r="F198" i="3"/>
  <c r="F68" i="3"/>
  <c r="F237" i="3"/>
  <c r="F366" i="3"/>
  <c r="F424" i="3"/>
  <c r="F180" i="3"/>
  <c r="F72" i="3"/>
  <c r="F263" i="3"/>
  <c r="F233" i="3"/>
  <c r="F400" i="3"/>
  <c r="F236" i="3"/>
  <c r="F421" i="3"/>
  <c r="F25" i="3"/>
  <c r="F327" i="3"/>
  <c r="F419" i="3"/>
  <c r="F6" i="3"/>
  <c r="F480" i="3"/>
  <c r="F259" i="3"/>
  <c r="F250" i="3"/>
  <c r="F295" i="3"/>
  <c r="F490" i="3"/>
  <c r="F200" i="3"/>
  <c r="F40" i="3"/>
  <c r="F130" i="3"/>
  <c r="F114" i="3"/>
  <c r="F143" i="3"/>
  <c r="F8" i="3"/>
  <c r="F487" i="3"/>
  <c r="F67" i="3"/>
  <c r="F52" i="3"/>
  <c r="F64" i="3"/>
  <c r="F395" i="3"/>
  <c r="F269" i="3"/>
  <c r="F304" i="3"/>
  <c r="F341" i="3"/>
  <c r="F436" i="3"/>
  <c r="F111" i="3"/>
  <c r="F131" i="3"/>
  <c r="F93" i="3"/>
  <c r="F126" i="3"/>
  <c r="F346" i="3"/>
  <c r="F117" i="3"/>
  <c r="F476" i="3"/>
  <c r="F334" i="3"/>
  <c r="F485" i="3"/>
  <c r="F382" i="3"/>
  <c r="F140" i="3"/>
  <c r="F189" i="3"/>
  <c r="F444" i="3"/>
  <c r="F133" i="3"/>
  <c r="F262" i="3"/>
  <c r="F413" i="3"/>
  <c r="F132" i="3"/>
  <c r="F256" i="3"/>
  <c r="F84" i="3"/>
  <c r="F501" i="3"/>
  <c r="F342" i="3"/>
  <c r="F278" i="3"/>
  <c r="F164" i="3"/>
  <c r="F307" i="3"/>
  <c r="F410" i="3"/>
  <c r="F270" i="3"/>
  <c r="F141" i="3"/>
  <c r="F206" i="3"/>
  <c r="F211" i="3"/>
  <c r="F322" i="3"/>
  <c r="F59" i="3"/>
  <c r="F234" i="3"/>
  <c r="F115" i="3"/>
  <c r="F205" i="3"/>
  <c r="F216" i="3"/>
  <c r="F454" i="3"/>
  <c r="F129" i="3"/>
  <c r="F230" i="3"/>
  <c r="F287" i="3"/>
  <c r="F98" i="3"/>
  <c r="F388" i="3"/>
  <c r="F337" i="3"/>
  <c r="F435" i="3"/>
  <c r="F137" i="3"/>
  <c r="F405" i="3"/>
  <c r="F7" i="3"/>
  <c r="F467" i="3"/>
  <c r="F32" i="3"/>
  <c r="F73" i="3"/>
  <c r="F336" i="3"/>
  <c r="F471" i="3"/>
  <c r="F217" i="3"/>
  <c r="F494" i="3"/>
  <c r="F305" i="3"/>
  <c r="F145" i="3"/>
  <c r="F283" i="3"/>
  <c r="F173" i="3"/>
  <c r="F264" i="3"/>
  <c r="F35" i="3"/>
  <c r="F203" i="3"/>
  <c r="F502" i="3"/>
  <c r="F71" i="3"/>
  <c r="F247" i="3"/>
  <c r="F329" i="3"/>
  <c r="F151" i="3"/>
  <c r="F227" i="3"/>
  <c r="F466" i="3"/>
  <c r="F479" i="3"/>
  <c r="F351" i="3"/>
  <c r="F202" i="3"/>
  <c r="F108" i="3"/>
  <c r="F118" i="3"/>
  <c r="F440" i="3"/>
  <c r="F320" i="3"/>
  <c r="F58" i="3"/>
  <c r="F355" i="3"/>
  <c r="F313" i="3"/>
  <c r="F30" i="3"/>
  <c r="F175" i="3"/>
  <c r="F323" i="3"/>
  <c r="F301" i="3"/>
  <c r="F354" i="3"/>
  <c r="F81" i="3"/>
  <c r="F430" i="3"/>
  <c r="F29" i="3"/>
  <c r="F194" i="3"/>
  <c r="F477" i="3"/>
  <c r="F321" i="3"/>
  <c r="F381" i="3"/>
  <c r="F407" i="3"/>
  <c r="F83" i="3"/>
  <c r="F88" i="3"/>
  <c r="F91" i="3"/>
  <c r="F238" i="3"/>
  <c r="F408" i="3"/>
  <c r="F503" i="3"/>
  <c r="F176" i="3"/>
  <c r="F394" i="3"/>
  <c r="F279" i="3"/>
  <c r="F36" i="3"/>
  <c r="F294" i="3"/>
  <c r="F208" i="3"/>
  <c r="F177" i="3"/>
  <c r="F429" i="3"/>
  <c r="F303" i="3"/>
  <c r="F210" i="3"/>
  <c r="F174" i="3"/>
  <c r="F231" i="3"/>
  <c r="F139" i="3"/>
  <c r="F33" i="3"/>
  <c r="F168" i="3"/>
  <c r="F391" i="3"/>
  <c r="F252" i="3"/>
  <c r="F468" i="3"/>
  <c r="F165" i="3"/>
  <c r="F94" i="3"/>
  <c r="F14" i="3"/>
  <c r="F369" i="3"/>
  <c r="F340" i="3"/>
  <c r="F497" i="3"/>
  <c r="F77" i="3"/>
  <c r="F273" i="3"/>
  <c r="F61" i="3"/>
  <c r="F106" i="3"/>
  <c r="F27" i="3"/>
  <c r="F371" i="3"/>
  <c r="F428" i="3"/>
  <c r="F291" i="3"/>
  <c r="F50" i="3"/>
  <c r="F201" i="3"/>
  <c r="F122" i="3"/>
  <c r="F112" i="3"/>
  <c r="F478" i="3"/>
  <c r="F484" i="3"/>
  <c r="F423" i="3"/>
  <c r="F373" i="3"/>
  <c r="F324" i="3"/>
  <c r="F186" i="3"/>
  <c r="F302" i="3"/>
  <c r="F97" i="3"/>
  <c r="F415" i="3"/>
  <c r="F379" i="3"/>
  <c r="F154" i="3"/>
  <c r="F267" i="3"/>
  <c r="F80" i="3"/>
  <c r="F107" i="3"/>
  <c r="F192" i="3"/>
  <c r="F335" i="3"/>
  <c r="F222" i="3"/>
  <c r="F418" i="3"/>
  <c r="F372" i="3"/>
  <c r="F44" i="3"/>
  <c r="F284" i="3"/>
  <c r="F317" i="3"/>
  <c r="F123" i="3"/>
  <c r="F166" i="3"/>
  <c r="F76" i="3"/>
  <c r="F38" i="3"/>
  <c r="F193" i="3"/>
  <c r="F461" i="3"/>
  <c r="F214" i="3"/>
  <c r="F441" i="3"/>
  <c r="F82" i="3"/>
  <c r="F241" i="3"/>
  <c r="F330" i="3"/>
  <c r="F360" i="3"/>
  <c r="F420" i="3"/>
  <c r="F60" i="3"/>
  <c r="F121" i="3"/>
  <c r="F85" i="3"/>
  <c r="F127" i="3"/>
  <c r="F169" i="3"/>
  <c r="F308" i="3"/>
  <c r="F446" i="3"/>
  <c r="F128" i="3"/>
  <c r="F300" i="3"/>
  <c r="F292" i="3"/>
  <c r="F316" i="3"/>
  <c r="F425" i="3"/>
  <c r="F159" i="3"/>
  <c r="F426" i="3"/>
  <c r="F54" i="3"/>
  <c r="F296" i="3"/>
  <c r="F187" i="3"/>
  <c r="F504" i="3" l="1"/>
  <c r="G462" i="3" s="1"/>
  <c r="I462" i="3" s="1"/>
  <c r="G469" i="3" l="1"/>
  <c r="I469" i="3" s="1"/>
  <c r="G109" i="3"/>
  <c r="I109" i="3" s="1"/>
  <c r="G401" i="3"/>
  <c r="I401" i="3" s="1"/>
  <c r="G212" i="3"/>
  <c r="I212" i="3" s="1"/>
  <c r="G310" i="3"/>
  <c r="I310" i="3" s="1"/>
  <c r="G331" i="3"/>
  <c r="I331" i="3" s="1"/>
  <c r="G383" i="3"/>
  <c r="I383" i="3" s="1"/>
  <c r="G244" i="3"/>
  <c r="I244" i="3" s="1"/>
  <c r="G266" i="3"/>
  <c r="I266" i="3" s="1"/>
  <c r="G268" i="3"/>
  <c r="I268" i="3" s="1"/>
  <c r="G42" i="3"/>
  <c r="I42" i="3" s="1"/>
  <c r="G12" i="3"/>
  <c r="I12" i="3" s="1"/>
  <c r="G404" i="3"/>
  <c r="I404" i="3" s="1"/>
  <c r="G380" i="3"/>
  <c r="I380" i="3" s="1"/>
  <c r="G389" i="3"/>
  <c r="I389" i="3" s="1"/>
  <c r="G451" i="3"/>
  <c r="I451" i="3" s="1"/>
  <c r="G89" i="3"/>
  <c r="I89" i="3" s="1"/>
  <c r="G99" i="3"/>
  <c r="I99" i="3" s="1"/>
  <c r="G261" i="3"/>
  <c r="I261" i="3" s="1"/>
  <c r="G182" i="3"/>
  <c r="I182" i="3" s="1"/>
  <c r="G245" i="3"/>
  <c r="I245" i="3" s="1"/>
  <c r="G299" i="3"/>
  <c r="I299" i="3" s="1"/>
  <c r="G167" i="3"/>
  <c r="I167" i="3" s="1"/>
  <c r="G13" i="3"/>
  <c r="I13" i="3" s="1"/>
  <c r="G390" i="3"/>
  <c r="I390" i="3" s="1"/>
  <c r="G17" i="3"/>
  <c r="I17" i="3" s="1"/>
  <c r="G221" i="3"/>
  <c r="I221" i="3" s="1"/>
  <c r="G437" i="3"/>
  <c r="I437" i="3" s="1"/>
  <c r="G204" i="3"/>
  <c r="I204" i="3" s="1"/>
  <c r="G396" i="3"/>
  <c r="I396" i="3" s="1"/>
  <c r="G136" i="3"/>
  <c r="I136" i="3" s="1"/>
  <c r="G370" i="3"/>
  <c r="I370" i="3" s="1"/>
  <c r="G78" i="3"/>
  <c r="I78" i="3" s="1"/>
  <c r="G149" i="3"/>
  <c r="I149" i="3" s="1"/>
  <c r="G359" i="3"/>
  <c r="I359" i="3" s="1"/>
  <c r="G96" i="3"/>
  <c r="I96" i="3" s="1"/>
  <c r="G500" i="3"/>
  <c r="I500" i="3" s="1"/>
  <c r="G102" i="3"/>
  <c r="I102" i="3" s="1"/>
  <c r="G11" i="3"/>
  <c r="I11" i="3" s="1"/>
  <c r="G343" i="3"/>
  <c r="I343" i="3" s="1"/>
  <c r="G104" i="3"/>
  <c r="I104" i="3" s="1"/>
  <c r="G185" i="3"/>
  <c r="I185" i="3" s="1"/>
  <c r="G160" i="3"/>
  <c r="I160" i="3" s="1"/>
  <c r="G90" i="3"/>
  <c r="I90" i="3" s="1"/>
  <c r="G398" i="3"/>
  <c r="I398" i="3" s="1"/>
  <c r="G196" i="3"/>
  <c r="I196" i="3" s="1"/>
  <c r="G314" i="3"/>
  <c r="I314" i="3" s="1"/>
  <c r="G5" i="3"/>
  <c r="I5" i="3" s="1"/>
  <c r="G486" i="3"/>
  <c r="I486" i="3" s="1"/>
  <c r="G147" i="3"/>
  <c r="I147" i="3" s="1"/>
  <c r="G456" i="3"/>
  <c r="I456" i="3" s="1"/>
  <c r="G224" i="3"/>
  <c r="I224" i="3" s="1"/>
  <c r="G157" i="3"/>
  <c r="I157" i="3" s="1"/>
  <c r="G41" i="3"/>
  <c r="I41" i="3" s="1"/>
  <c r="G361" i="3"/>
  <c r="I361" i="3" s="1"/>
  <c r="G20" i="3"/>
  <c r="I20" i="3" s="1"/>
  <c r="G333" i="3"/>
  <c r="I333" i="3" s="1"/>
  <c r="G286" i="3"/>
  <c r="I286" i="3" s="1"/>
  <c r="G153" i="3"/>
  <c r="I153" i="3" s="1"/>
  <c r="G458" i="3"/>
  <c r="I458" i="3" s="1"/>
  <c r="G49" i="3"/>
  <c r="I49" i="3" s="1"/>
  <c r="G457" i="3"/>
  <c r="I457" i="3" s="1"/>
  <c r="G184" i="3"/>
  <c r="I184" i="3" s="1"/>
  <c r="G281" i="3"/>
  <c r="I281" i="3" s="1"/>
  <c r="G43" i="3"/>
  <c r="I43" i="3" s="1"/>
  <c r="G474" i="3"/>
  <c r="I474" i="3" s="1"/>
  <c r="G417" i="3"/>
  <c r="I417" i="3" s="1"/>
  <c r="G101" i="3"/>
  <c r="I101" i="3" s="1"/>
  <c r="G254" i="3"/>
  <c r="I254" i="3" s="1"/>
  <c r="G170" i="3"/>
  <c r="I170" i="3" s="1"/>
  <c r="G253" i="3"/>
  <c r="I253" i="3" s="1"/>
  <c r="G439" i="3"/>
  <c r="I439" i="3" s="1"/>
  <c r="G53" i="3"/>
  <c r="I53" i="3" s="1"/>
  <c r="G353" i="3"/>
  <c r="I353" i="3" s="1"/>
  <c r="G152" i="3"/>
  <c r="I152" i="3" s="1"/>
  <c r="G460" i="3"/>
  <c r="I460" i="3" s="1"/>
  <c r="G163" i="3"/>
  <c r="I163" i="3" s="1"/>
  <c r="G448" i="3"/>
  <c r="I448" i="3" s="1"/>
  <c r="G326" i="3"/>
  <c r="I326" i="3" s="1"/>
  <c r="G442" i="3"/>
  <c r="I442" i="3" s="1"/>
  <c r="G271" i="3"/>
  <c r="I271" i="3" s="1"/>
  <c r="G63" i="3"/>
  <c r="I63" i="3" s="1"/>
  <c r="G228" i="3"/>
  <c r="I228" i="3" s="1"/>
  <c r="G105" i="3"/>
  <c r="I105" i="3" s="1"/>
  <c r="G364" i="3"/>
  <c r="I364" i="3" s="1"/>
  <c r="G488" i="3"/>
  <c r="I488" i="3" s="1"/>
  <c r="G328" i="3"/>
  <c r="I328" i="3" s="1"/>
  <c r="G37" i="3"/>
  <c r="I37" i="3" s="1"/>
  <c r="G495" i="3"/>
  <c r="I495" i="3" s="1"/>
  <c r="G272" i="3"/>
  <c r="I272" i="3" s="1"/>
  <c r="G318" i="3"/>
  <c r="I318" i="3" s="1"/>
  <c r="G482" i="3"/>
  <c r="I482" i="3" s="1"/>
  <c r="G48" i="3"/>
  <c r="I48" i="3" s="1"/>
  <c r="G138" i="3"/>
  <c r="I138" i="3" s="1"/>
  <c r="G257" i="3"/>
  <c r="I257" i="3" s="1"/>
  <c r="G148" i="3"/>
  <c r="I148" i="3" s="1"/>
  <c r="G258" i="3"/>
  <c r="I258" i="3" s="1"/>
  <c r="G393" i="3"/>
  <c r="I393" i="3" s="1"/>
  <c r="G79" i="3"/>
  <c r="I79" i="3" s="1"/>
  <c r="G470" i="3"/>
  <c r="I470" i="3" s="1"/>
  <c r="G239" i="3"/>
  <c r="I239" i="3" s="1"/>
  <c r="G475" i="3"/>
  <c r="I475" i="3" s="1"/>
  <c r="G282" i="3"/>
  <c r="I282" i="3" s="1"/>
  <c r="G158" i="3"/>
  <c r="I158" i="3" s="1"/>
  <c r="G463" i="3"/>
  <c r="I463" i="3" s="1"/>
  <c r="G135" i="3"/>
  <c r="I135" i="3" s="1"/>
  <c r="G297" i="3"/>
  <c r="I297" i="3" s="1"/>
  <c r="G225" i="3"/>
  <c r="I225" i="3" s="1"/>
  <c r="G493" i="3"/>
  <c r="I493" i="3" s="1"/>
  <c r="G358" i="3"/>
  <c r="I358" i="3" s="1"/>
  <c r="G156" i="3"/>
  <c r="I156" i="3" s="1"/>
  <c r="G285" i="3"/>
  <c r="I285" i="3" s="1"/>
  <c r="G57" i="3"/>
  <c r="I57" i="3" s="1"/>
  <c r="G367" i="3"/>
  <c r="I367" i="3" s="1"/>
  <c r="G496" i="3"/>
  <c r="I496" i="3" s="1"/>
  <c r="G144" i="3"/>
  <c r="I144" i="3" s="1"/>
  <c r="G432" i="3"/>
  <c r="I432" i="3" s="1"/>
  <c r="G483" i="3"/>
  <c r="I483" i="3" s="1"/>
  <c r="G120" i="3"/>
  <c r="I120" i="3" s="1"/>
  <c r="G46" i="3"/>
  <c r="I46" i="3" s="1"/>
  <c r="G191" i="3"/>
  <c r="I191" i="3" s="1"/>
  <c r="G431" i="3"/>
  <c r="I431" i="3" s="1"/>
  <c r="G242" i="3"/>
  <c r="I242" i="3" s="1"/>
  <c r="G277" i="3"/>
  <c r="I277" i="3" s="1"/>
  <c r="G124" i="3"/>
  <c r="I124" i="3" s="1"/>
  <c r="G24" i="3"/>
  <c r="I24" i="3" s="1"/>
  <c r="G47" i="3"/>
  <c r="I47" i="3" s="1"/>
  <c r="G352" i="3"/>
  <c r="I352" i="3" s="1"/>
  <c r="G416" i="3"/>
  <c r="I416" i="3" s="1"/>
  <c r="G319" i="3"/>
  <c r="I319" i="3" s="1"/>
  <c r="G378" i="3"/>
  <c r="I378" i="3" s="1"/>
  <c r="G161" i="3"/>
  <c r="I161" i="3" s="1"/>
  <c r="G376" i="3"/>
  <c r="I376" i="3" s="1"/>
  <c r="G306" i="3"/>
  <c r="I306" i="3" s="1"/>
  <c r="G209" i="3"/>
  <c r="I209" i="3" s="1"/>
  <c r="G22" i="3"/>
  <c r="I22" i="3" s="1"/>
  <c r="G414" i="3"/>
  <c r="I414" i="3" s="1"/>
  <c r="G10" i="3"/>
  <c r="I10" i="3" s="1"/>
  <c r="G116" i="3"/>
  <c r="I116" i="3" s="1"/>
  <c r="G226" i="3"/>
  <c r="I226" i="3" s="1"/>
  <c r="G19" i="3"/>
  <c r="I19" i="3" s="1"/>
  <c r="G365" i="3"/>
  <c r="I365" i="3" s="1"/>
  <c r="G447" i="3"/>
  <c r="I447" i="3" s="1"/>
  <c r="G459" i="3"/>
  <c r="I459" i="3" s="1"/>
  <c r="G362" i="3"/>
  <c r="I362" i="3" s="1"/>
  <c r="G70" i="3"/>
  <c r="I70" i="3" s="1"/>
  <c r="G62" i="3"/>
  <c r="I62" i="3" s="1"/>
  <c r="G374" i="3"/>
  <c r="I374" i="3" s="1"/>
  <c r="G103" i="3"/>
  <c r="I103" i="3" s="1"/>
  <c r="G293" i="3"/>
  <c r="I293" i="3" s="1"/>
  <c r="G26" i="3"/>
  <c r="I26" i="3" s="1"/>
  <c r="G450" i="3"/>
  <c r="I450" i="3" s="1"/>
  <c r="G199" i="3"/>
  <c r="I199" i="3" s="1"/>
  <c r="G274" i="3"/>
  <c r="I274" i="3" s="1"/>
  <c r="G402" i="3"/>
  <c r="I402" i="3" s="1"/>
  <c r="G51" i="3"/>
  <c r="I51" i="3" s="1"/>
  <c r="G55" i="3"/>
  <c r="I55" i="3" s="1"/>
  <c r="G87" i="3"/>
  <c r="I87" i="3" s="1"/>
  <c r="G190" i="3"/>
  <c r="I190" i="3" s="1"/>
  <c r="G290" i="3"/>
  <c r="I290" i="3" s="1"/>
  <c r="G178" i="3"/>
  <c r="I178" i="3" s="1"/>
  <c r="G65" i="3"/>
  <c r="I65" i="3" s="1"/>
  <c r="G255" i="3"/>
  <c r="I255" i="3" s="1"/>
  <c r="G220" i="3"/>
  <c r="I220" i="3" s="1"/>
  <c r="G100" i="3"/>
  <c r="I100" i="3" s="1"/>
  <c r="G412" i="3"/>
  <c r="I412" i="3" s="1"/>
  <c r="G56" i="3"/>
  <c r="I56" i="3" s="1"/>
  <c r="G464" i="3"/>
  <c r="I464" i="3" s="1"/>
  <c r="G443" i="3"/>
  <c r="I443" i="3" s="1"/>
  <c r="G489" i="3"/>
  <c r="I489" i="3" s="1"/>
  <c r="G347" i="3"/>
  <c r="I347" i="3" s="1"/>
  <c r="G207" i="3"/>
  <c r="I207" i="3" s="1"/>
  <c r="G375" i="3"/>
  <c r="I375" i="3" s="1"/>
  <c r="G275" i="3"/>
  <c r="I275" i="3" s="1"/>
  <c r="G406" i="3"/>
  <c r="I406" i="3" s="1"/>
  <c r="G325" i="3"/>
  <c r="I325" i="3" s="1"/>
  <c r="G332" i="3"/>
  <c r="I332" i="3" s="1"/>
  <c r="G18" i="3"/>
  <c r="I18" i="3" s="1"/>
  <c r="G377" i="3"/>
  <c r="I377" i="3" s="1"/>
  <c r="G9" i="3"/>
  <c r="I9" i="3" s="1"/>
  <c r="G248" i="3"/>
  <c r="I248" i="3" s="1"/>
  <c r="G181" i="3"/>
  <c r="I181" i="3" s="1"/>
  <c r="G315" i="3"/>
  <c r="I315" i="3" s="1"/>
  <c r="G288" i="3"/>
  <c r="I288" i="3" s="1"/>
  <c r="G473" i="3"/>
  <c r="I473" i="3" s="1"/>
  <c r="G260" i="3"/>
  <c r="I260" i="3" s="1"/>
  <c r="G344" i="3"/>
  <c r="I344" i="3" s="1"/>
  <c r="G357" i="3"/>
  <c r="I357" i="3" s="1"/>
  <c r="G15" i="3"/>
  <c r="I15" i="3" s="1"/>
  <c r="G215" i="3"/>
  <c r="I215" i="3" s="1"/>
  <c r="G492" i="3"/>
  <c r="I492" i="3" s="1"/>
  <c r="G246" i="3"/>
  <c r="I246" i="3" s="1"/>
  <c r="G289" i="3"/>
  <c r="I289" i="3" s="1"/>
  <c r="G449" i="3"/>
  <c r="I449" i="3" s="1"/>
  <c r="G21" i="3"/>
  <c r="I21" i="3" s="1"/>
  <c r="G162" i="3"/>
  <c r="I162" i="3" s="1"/>
  <c r="G387" i="3"/>
  <c r="I387" i="3" s="1"/>
  <c r="G45" i="3"/>
  <c r="I45" i="3" s="1"/>
  <c r="G113" i="3"/>
  <c r="I113" i="3" s="1"/>
  <c r="G385" i="3"/>
  <c r="I385" i="3" s="1"/>
  <c r="G69" i="3"/>
  <c r="I69" i="3" s="1"/>
  <c r="G345" i="3"/>
  <c r="I345" i="3" s="1"/>
  <c r="G280" i="3"/>
  <c r="I280" i="3" s="1"/>
  <c r="G472" i="3"/>
  <c r="I472" i="3" s="1"/>
  <c r="G28" i="3"/>
  <c r="I28" i="3" s="1"/>
  <c r="G183" i="3"/>
  <c r="I183" i="3" s="1"/>
  <c r="G198" i="3"/>
  <c r="I198" i="3" s="1"/>
  <c r="G237" i="3"/>
  <c r="I237" i="3" s="1"/>
  <c r="G424" i="3"/>
  <c r="I424" i="3" s="1"/>
  <c r="G72" i="3"/>
  <c r="I72" i="3" s="1"/>
  <c r="G233" i="3"/>
  <c r="I233" i="3" s="1"/>
  <c r="G236" i="3"/>
  <c r="I236" i="3" s="1"/>
  <c r="G25" i="3"/>
  <c r="I25" i="3" s="1"/>
  <c r="G419" i="3"/>
  <c r="I419" i="3" s="1"/>
  <c r="G480" i="3"/>
  <c r="I480" i="3" s="1"/>
  <c r="G250" i="3"/>
  <c r="I250" i="3" s="1"/>
  <c r="G490" i="3"/>
  <c r="I490" i="3" s="1"/>
  <c r="G40" i="3"/>
  <c r="I40" i="3" s="1"/>
  <c r="G114" i="3"/>
  <c r="I114" i="3" s="1"/>
  <c r="G8" i="3"/>
  <c r="I8" i="3" s="1"/>
  <c r="G67" i="3"/>
  <c r="I67" i="3" s="1"/>
  <c r="G64" i="3"/>
  <c r="I64" i="3" s="1"/>
  <c r="G269" i="3"/>
  <c r="I269" i="3" s="1"/>
  <c r="G341" i="3"/>
  <c r="I341" i="3" s="1"/>
  <c r="G111" i="3"/>
  <c r="I111" i="3" s="1"/>
  <c r="G93" i="3"/>
  <c r="I93" i="3" s="1"/>
  <c r="G346" i="3"/>
  <c r="I346" i="3" s="1"/>
  <c r="G476" i="3"/>
  <c r="I476" i="3" s="1"/>
  <c r="G485" i="3"/>
  <c r="I485" i="3" s="1"/>
  <c r="G140" i="3"/>
  <c r="I140" i="3" s="1"/>
  <c r="G444" i="3"/>
  <c r="I444" i="3" s="1"/>
  <c r="G262" i="3"/>
  <c r="I262" i="3" s="1"/>
  <c r="G132" i="3"/>
  <c r="I132" i="3" s="1"/>
  <c r="G84" i="3"/>
  <c r="I84" i="3" s="1"/>
  <c r="G342" i="3"/>
  <c r="I342" i="3" s="1"/>
  <c r="G164" i="3"/>
  <c r="I164" i="3" s="1"/>
  <c r="G410" i="3"/>
  <c r="I410" i="3" s="1"/>
  <c r="G141" i="3"/>
  <c r="I141" i="3" s="1"/>
  <c r="G211" i="3"/>
  <c r="I211" i="3" s="1"/>
  <c r="G59" i="3"/>
  <c r="I59" i="3" s="1"/>
  <c r="G115" i="3"/>
  <c r="I115" i="3" s="1"/>
  <c r="G216" i="3"/>
  <c r="I216" i="3" s="1"/>
  <c r="G129" i="3"/>
  <c r="I129" i="3" s="1"/>
  <c r="G287" i="3"/>
  <c r="I287" i="3" s="1"/>
  <c r="G388" i="3"/>
  <c r="I388" i="3" s="1"/>
  <c r="G435" i="3"/>
  <c r="I435" i="3" s="1"/>
  <c r="G405" i="3"/>
  <c r="I405" i="3" s="1"/>
  <c r="G467" i="3"/>
  <c r="I467" i="3" s="1"/>
  <c r="G73" i="3"/>
  <c r="I73" i="3" s="1"/>
  <c r="G471" i="3"/>
  <c r="I471" i="3" s="1"/>
  <c r="G494" i="3"/>
  <c r="I494" i="3" s="1"/>
  <c r="G145" i="3"/>
  <c r="I145" i="3" s="1"/>
  <c r="G173" i="3"/>
  <c r="I173" i="3" s="1"/>
  <c r="G35" i="3"/>
  <c r="I35" i="3" s="1"/>
  <c r="G502" i="3"/>
  <c r="I502" i="3" s="1"/>
  <c r="G247" i="3"/>
  <c r="I247" i="3" s="1"/>
  <c r="G151" i="3"/>
  <c r="I151" i="3" s="1"/>
  <c r="G466" i="3"/>
  <c r="I466" i="3" s="1"/>
  <c r="G351" i="3"/>
  <c r="I351" i="3" s="1"/>
  <c r="G108" i="3"/>
  <c r="I108" i="3" s="1"/>
  <c r="G440" i="3"/>
  <c r="I440" i="3" s="1"/>
  <c r="G58" i="3"/>
  <c r="I58" i="3" s="1"/>
  <c r="G368" i="3"/>
  <c r="I368" i="3" s="1"/>
  <c r="G213" i="3"/>
  <c r="I213" i="3" s="1"/>
  <c r="G491" i="3"/>
  <c r="I491" i="3" s="1"/>
  <c r="G188" i="3"/>
  <c r="I188" i="3" s="1"/>
  <c r="G312" i="3"/>
  <c r="I312" i="3" s="1"/>
  <c r="G23" i="3"/>
  <c r="I23" i="3" s="1"/>
  <c r="G265" i="3"/>
  <c r="I265" i="3" s="1"/>
  <c r="G39" i="3"/>
  <c r="I39" i="3" s="1"/>
  <c r="G171" i="3"/>
  <c r="I171" i="3" s="1"/>
  <c r="G16" i="3"/>
  <c r="I16" i="3" s="1"/>
  <c r="G397" i="3"/>
  <c r="I397" i="3" s="1"/>
  <c r="G110" i="3"/>
  <c r="I110" i="3" s="1"/>
  <c r="G338" i="3"/>
  <c r="I338" i="3" s="1"/>
  <c r="G31" i="3"/>
  <c r="I31" i="3" s="1"/>
  <c r="G438" i="3"/>
  <c r="I438" i="3" s="1"/>
  <c r="G75" i="3"/>
  <c r="I75" i="3" s="1"/>
  <c r="G240" i="3"/>
  <c r="I240" i="3" s="1"/>
  <c r="G195" i="3"/>
  <c r="I195" i="3" s="1"/>
  <c r="G243" i="3"/>
  <c r="I243" i="3" s="1"/>
  <c r="G150" i="3"/>
  <c r="I150" i="3" s="1"/>
  <c r="G434" i="3"/>
  <c r="I434" i="3" s="1"/>
  <c r="G142" i="3"/>
  <c r="I142" i="3" s="1"/>
  <c r="G197" i="3"/>
  <c r="I197" i="3" s="1"/>
  <c r="G350" i="3"/>
  <c r="I350" i="3" s="1"/>
  <c r="G498" i="3"/>
  <c r="I498" i="3" s="1"/>
  <c r="G403" i="3"/>
  <c r="I403" i="3" s="1"/>
  <c r="G95" i="3"/>
  <c r="I95" i="3" s="1"/>
  <c r="G298" i="3"/>
  <c r="I298" i="3" s="1"/>
  <c r="G455" i="3"/>
  <c r="I455" i="3" s="1"/>
  <c r="G366" i="3"/>
  <c r="I366" i="3" s="1"/>
  <c r="G421" i="3"/>
  <c r="I421" i="3" s="1"/>
  <c r="G295" i="3"/>
  <c r="I295" i="3" s="1"/>
  <c r="G487" i="3"/>
  <c r="I487" i="3" s="1"/>
  <c r="G436" i="3"/>
  <c r="I436" i="3" s="1"/>
  <c r="G334" i="3"/>
  <c r="I334" i="3" s="1"/>
  <c r="G413" i="3"/>
  <c r="I413" i="3" s="1"/>
  <c r="G307" i="3"/>
  <c r="I307" i="3" s="1"/>
  <c r="G234" i="3"/>
  <c r="I234" i="3" s="1"/>
  <c r="G98" i="3"/>
  <c r="I98" i="3" s="1"/>
  <c r="G32" i="3"/>
  <c r="I32" i="3" s="1"/>
  <c r="G283" i="3"/>
  <c r="I283" i="3" s="1"/>
  <c r="G329" i="3"/>
  <c r="I329" i="3" s="1"/>
  <c r="G118" i="3"/>
  <c r="I118" i="3" s="1"/>
  <c r="G313" i="3"/>
  <c r="I313" i="3" s="1"/>
  <c r="G175" i="3"/>
  <c r="I175" i="3" s="1"/>
  <c r="G301" i="3"/>
  <c r="I301" i="3" s="1"/>
  <c r="G81" i="3"/>
  <c r="I81" i="3" s="1"/>
  <c r="G29" i="3"/>
  <c r="I29" i="3" s="1"/>
  <c r="G477" i="3"/>
  <c r="I477" i="3" s="1"/>
  <c r="G381" i="3"/>
  <c r="I381" i="3" s="1"/>
  <c r="G83" i="3"/>
  <c r="I83" i="3" s="1"/>
  <c r="G91" i="3"/>
  <c r="I91" i="3" s="1"/>
  <c r="G408" i="3"/>
  <c r="I408" i="3" s="1"/>
  <c r="G176" i="3"/>
  <c r="I176" i="3" s="1"/>
  <c r="G279" i="3"/>
  <c r="I279" i="3" s="1"/>
  <c r="G294" i="3"/>
  <c r="I294" i="3" s="1"/>
  <c r="G177" i="3"/>
  <c r="I177" i="3" s="1"/>
  <c r="G303" i="3"/>
  <c r="I303" i="3" s="1"/>
  <c r="G174" i="3"/>
  <c r="I174" i="3" s="1"/>
  <c r="G139" i="3"/>
  <c r="I139" i="3" s="1"/>
  <c r="G168" i="3"/>
  <c r="I168" i="3" s="1"/>
  <c r="G252" i="3"/>
  <c r="I252" i="3" s="1"/>
  <c r="G165" i="3"/>
  <c r="I165" i="3" s="1"/>
  <c r="G14" i="3"/>
  <c r="I14" i="3" s="1"/>
  <c r="G340" i="3"/>
  <c r="I340" i="3" s="1"/>
  <c r="G77" i="3"/>
  <c r="I77" i="3" s="1"/>
  <c r="G61" i="3"/>
  <c r="I61" i="3" s="1"/>
  <c r="G27" i="3"/>
  <c r="I27" i="3" s="1"/>
  <c r="G428" i="3"/>
  <c r="I428" i="3" s="1"/>
  <c r="G50" i="3"/>
  <c r="I50" i="3" s="1"/>
  <c r="G122" i="3"/>
  <c r="I122" i="3" s="1"/>
  <c r="G478" i="3"/>
  <c r="I478" i="3" s="1"/>
  <c r="G423" i="3"/>
  <c r="I423" i="3" s="1"/>
  <c r="G324" i="3"/>
  <c r="I324" i="3" s="1"/>
  <c r="G302" i="3"/>
  <c r="I302" i="3" s="1"/>
  <c r="G415" i="3"/>
  <c r="I415" i="3" s="1"/>
  <c r="G154" i="3"/>
  <c r="I154" i="3" s="1"/>
  <c r="G80" i="3"/>
  <c r="I80" i="3" s="1"/>
  <c r="G192" i="3"/>
  <c r="I192" i="3" s="1"/>
  <c r="G222" i="3"/>
  <c r="I222" i="3" s="1"/>
  <c r="G372" i="3"/>
  <c r="I372" i="3" s="1"/>
  <c r="G284" i="3"/>
  <c r="I284" i="3" s="1"/>
  <c r="G155" i="3"/>
  <c r="I155" i="3" s="1"/>
  <c r="G427" i="3"/>
  <c r="I427" i="3" s="1"/>
  <c r="G86" i="3"/>
  <c r="I86" i="3" s="1"/>
  <c r="G119" i="3"/>
  <c r="I119" i="3" s="1"/>
  <c r="G348" i="3"/>
  <c r="I348" i="3" s="1"/>
  <c r="G249" i="3"/>
  <c r="I249" i="3" s="1"/>
  <c r="G68" i="3"/>
  <c r="I68" i="3" s="1"/>
  <c r="G400" i="3"/>
  <c r="I400" i="3" s="1"/>
  <c r="G259" i="3"/>
  <c r="I259" i="3" s="1"/>
  <c r="G143" i="3"/>
  <c r="I143" i="3" s="1"/>
  <c r="G304" i="3"/>
  <c r="I304" i="3" s="1"/>
  <c r="G117" i="3"/>
  <c r="I117" i="3" s="1"/>
  <c r="G133" i="3"/>
  <c r="I133" i="3" s="1"/>
  <c r="G278" i="3"/>
  <c r="I278" i="3" s="1"/>
  <c r="G322" i="3"/>
  <c r="I322" i="3" s="1"/>
  <c r="G230" i="3"/>
  <c r="I230" i="3" s="1"/>
  <c r="G7" i="3"/>
  <c r="I7" i="3" s="1"/>
  <c r="G305" i="3"/>
  <c r="I305" i="3" s="1"/>
  <c r="G71" i="3"/>
  <c r="I71" i="3" s="1"/>
  <c r="G202" i="3"/>
  <c r="I202" i="3" s="1"/>
  <c r="G422" i="3"/>
  <c r="I422" i="3" s="1"/>
  <c r="G180" i="3"/>
  <c r="I180" i="3" s="1"/>
  <c r="G200" i="3"/>
  <c r="I200" i="3" s="1"/>
  <c r="G131" i="3"/>
  <c r="I131" i="3" s="1"/>
  <c r="G218" i="3"/>
  <c r="I218" i="3" s="1"/>
  <c r="G223" i="3"/>
  <c r="I223" i="3" s="1"/>
  <c r="G465" i="3"/>
  <c r="I465" i="3" s="1"/>
  <c r="G311" i="3"/>
  <c r="I311" i="3" s="1"/>
  <c r="G339" i="3"/>
  <c r="I339" i="3" s="1"/>
  <c r="G229" i="3"/>
  <c r="I229" i="3" s="1"/>
  <c r="G66" i="3"/>
  <c r="I66" i="3" s="1"/>
  <c r="G263" i="3"/>
  <c r="I263" i="3" s="1"/>
  <c r="G6" i="3"/>
  <c r="I6" i="3" s="1"/>
  <c r="G130" i="3"/>
  <c r="I130" i="3" s="1"/>
  <c r="G395" i="3"/>
  <c r="I395" i="3" s="1"/>
  <c r="G126" i="3"/>
  <c r="I126" i="3" s="1"/>
  <c r="G189" i="3"/>
  <c r="I189" i="3" s="1"/>
  <c r="G501" i="3"/>
  <c r="I501" i="3" s="1"/>
  <c r="G206" i="3"/>
  <c r="I206" i="3" s="1"/>
  <c r="G454" i="3"/>
  <c r="I454" i="3" s="1"/>
  <c r="G137" i="3"/>
  <c r="I137" i="3" s="1"/>
  <c r="G217" i="3"/>
  <c r="I217" i="3" s="1"/>
  <c r="G203" i="3"/>
  <c r="I203" i="3" s="1"/>
  <c r="G479" i="3"/>
  <c r="I479" i="3" s="1"/>
  <c r="G355" i="3"/>
  <c r="I355" i="3" s="1"/>
  <c r="G30" i="3"/>
  <c r="I30" i="3" s="1"/>
  <c r="G323" i="3"/>
  <c r="I323" i="3" s="1"/>
  <c r="G354" i="3"/>
  <c r="I354" i="3" s="1"/>
  <c r="G430" i="3"/>
  <c r="I430" i="3" s="1"/>
  <c r="G194" i="3"/>
  <c r="I194" i="3" s="1"/>
  <c r="G321" i="3"/>
  <c r="I321" i="3" s="1"/>
  <c r="G407" i="3"/>
  <c r="I407" i="3" s="1"/>
  <c r="G88" i="3"/>
  <c r="I88" i="3" s="1"/>
  <c r="G238" i="3"/>
  <c r="I238" i="3" s="1"/>
  <c r="G503" i="3"/>
  <c r="I503" i="3" s="1"/>
  <c r="G394" i="3"/>
  <c r="I394" i="3" s="1"/>
  <c r="G36" i="3"/>
  <c r="I36" i="3" s="1"/>
  <c r="G208" i="3"/>
  <c r="I208" i="3" s="1"/>
  <c r="G429" i="3"/>
  <c r="I429" i="3" s="1"/>
  <c r="G210" i="3"/>
  <c r="I210" i="3" s="1"/>
  <c r="G231" i="3"/>
  <c r="I231" i="3" s="1"/>
  <c r="G33" i="3"/>
  <c r="I33" i="3" s="1"/>
  <c r="G391" i="3"/>
  <c r="I391" i="3" s="1"/>
  <c r="G468" i="3"/>
  <c r="I468" i="3" s="1"/>
  <c r="G94" i="3"/>
  <c r="I94" i="3" s="1"/>
  <c r="G369" i="3"/>
  <c r="I369" i="3" s="1"/>
  <c r="G497" i="3"/>
  <c r="I497" i="3" s="1"/>
  <c r="G273" i="3"/>
  <c r="I273" i="3" s="1"/>
  <c r="G106" i="3"/>
  <c r="I106" i="3" s="1"/>
  <c r="G371" i="3"/>
  <c r="I371" i="3" s="1"/>
  <c r="G291" i="3"/>
  <c r="I291" i="3" s="1"/>
  <c r="G201" i="3"/>
  <c r="I201" i="3" s="1"/>
  <c r="G112" i="3"/>
  <c r="I112" i="3" s="1"/>
  <c r="G484" i="3"/>
  <c r="I484" i="3" s="1"/>
  <c r="G373" i="3"/>
  <c r="I373" i="3" s="1"/>
  <c r="G186" i="3"/>
  <c r="I186" i="3" s="1"/>
  <c r="G97" i="3"/>
  <c r="I97" i="3" s="1"/>
  <c r="G379" i="3"/>
  <c r="I379" i="3" s="1"/>
  <c r="G267" i="3"/>
  <c r="I267" i="3" s="1"/>
  <c r="G107" i="3"/>
  <c r="I107" i="3" s="1"/>
  <c r="G335" i="3"/>
  <c r="I335" i="3" s="1"/>
  <c r="G418" i="3"/>
  <c r="I418" i="3" s="1"/>
  <c r="G44" i="3"/>
  <c r="I44" i="3" s="1"/>
  <c r="G317" i="3"/>
  <c r="I317" i="3" s="1"/>
  <c r="G166" i="3"/>
  <c r="I166" i="3" s="1"/>
  <c r="G38" i="3"/>
  <c r="I38" i="3" s="1"/>
  <c r="G461" i="3"/>
  <c r="I461" i="3" s="1"/>
  <c r="G441" i="3"/>
  <c r="I441" i="3" s="1"/>
  <c r="G241" i="3"/>
  <c r="I241" i="3" s="1"/>
  <c r="G360" i="3"/>
  <c r="I360" i="3" s="1"/>
  <c r="G60" i="3"/>
  <c r="I60" i="3" s="1"/>
  <c r="G85" i="3"/>
  <c r="I85" i="3" s="1"/>
  <c r="G169" i="3"/>
  <c r="I169" i="3" s="1"/>
  <c r="G446" i="3"/>
  <c r="I446" i="3" s="1"/>
  <c r="G300" i="3"/>
  <c r="I300" i="3" s="1"/>
  <c r="G316" i="3"/>
  <c r="I316" i="3" s="1"/>
  <c r="G159" i="3"/>
  <c r="I159" i="3" s="1"/>
  <c r="G54" i="3"/>
  <c r="I54" i="3" s="1"/>
  <c r="G187" i="3"/>
  <c r="I187" i="3" s="1"/>
  <c r="G363" i="3"/>
  <c r="I363" i="3" s="1"/>
  <c r="G219" i="3"/>
  <c r="I219" i="3" s="1"/>
  <c r="G74" i="3"/>
  <c r="I74" i="3" s="1"/>
  <c r="G399" i="3"/>
  <c r="I399" i="3" s="1"/>
  <c r="G92" i="3"/>
  <c r="I92" i="3" s="1"/>
  <c r="G409" i="3"/>
  <c r="I409" i="3" s="1"/>
  <c r="G327" i="3"/>
  <c r="I327" i="3" s="1"/>
  <c r="G52" i="3"/>
  <c r="I52" i="3" s="1"/>
  <c r="G123" i="3"/>
  <c r="I123" i="3" s="1"/>
  <c r="G256" i="3"/>
  <c r="I256" i="3" s="1"/>
  <c r="G330" i="3"/>
  <c r="I330" i="3" s="1"/>
  <c r="G270" i="3"/>
  <c r="I270" i="3" s="1"/>
  <c r="G127" i="3"/>
  <c r="I127" i="3" s="1"/>
  <c r="G425" i="3"/>
  <c r="I425" i="3" s="1"/>
  <c r="G205" i="3"/>
  <c r="I205" i="3" s="1"/>
  <c r="G227" i="3"/>
  <c r="I227" i="3" s="1"/>
  <c r="G214" i="3"/>
  <c r="I214" i="3" s="1"/>
  <c r="G121" i="3"/>
  <c r="I121" i="3" s="1"/>
  <c r="G292" i="3"/>
  <c r="I292" i="3" s="1"/>
  <c r="G382" i="3"/>
  <c r="I382" i="3" s="1"/>
  <c r="G337" i="3"/>
  <c r="I337" i="3" s="1"/>
  <c r="G320" i="3"/>
  <c r="I320" i="3" s="1"/>
  <c r="G193" i="3"/>
  <c r="I193" i="3" s="1"/>
  <c r="G420" i="3"/>
  <c r="I420" i="3" s="1"/>
  <c r="G128" i="3"/>
  <c r="I128" i="3" s="1"/>
  <c r="G296" i="3"/>
  <c r="I296" i="3" s="1"/>
  <c r="G336" i="3"/>
  <c r="I336" i="3" s="1"/>
  <c r="G76" i="3"/>
  <c r="I76" i="3" s="1"/>
  <c r="G308" i="3"/>
  <c r="I308" i="3" s="1"/>
  <c r="G426" i="3"/>
  <c r="I426" i="3" s="1"/>
  <c r="G264" i="3"/>
  <c r="I264" i="3" s="1"/>
  <c r="G82" i="3"/>
  <c r="I82" i="3" s="1"/>
  <c r="G356" i="3"/>
  <c r="I356" i="3" s="1"/>
  <c r="G433" i="3"/>
  <c r="I433" i="3" s="1"/>
  <c r="G411" i="3"/>
  <c r="I411" i="3" s="1"/>
  <c r="G232" i="3"/>
  <c r="I232" i="3" s="1"/>
  <c r="G276" i="3"/>
  <c r="I276" i="3" s="1"/>
  <c r="G384" i="3"/>
  <c r="I384" i="3" s="1"/>
  <c r="G481" i="3"/>
  <c r="I481" i="3" s="1"/>
  <c r="G349" i="3"/>
  <c r="I349" i="3" s="1"/>
  <c r="G251" i="3"/>
  <c r="I251" i="3" s="1"/>
  <c r="G392" i="3"/>
  <c r="I392" i="3" s="1"/>
  <c r="G309" i="3"/>
  <c r="I309" i="3" s="1"/>
  <c r="G453" i="3"/>
  <c r="I453" i="3" s="1"/>
  <c r="G452" i="3"/>
  <c r="I452" i="3" s="1"/>
  <c r="G125" i="3"/>
  <c r="I125" i="3" s="1"/>
  <c r="G172" i="3"/>
  <c r="I172" i="3" s="1"/>
  <c r="G146" i="3"/>
  <c r="I146" i="3" s="1"/>
  <c r="G445" i="3"/>
  <c r="I445" i="3" s="1"/>
  <c r="G134" i="3"/>
  <c r="I134" i="3" s="1"/>
  <c r="G499" i="3"/>
  <c r="I499" i="3" s="1"/>
  <c r="G386" i="3"/>
  <c r="I386" i="3" s="1"/>
  <c r="G235" i="3"/>
  <c r="I235" i="3" s="1"/>
  <c r="G179" i="3"/>
  <c r="I179" i="3" s="1"/>
  <c r="G34" i="3"/>
  <c r="I34" i="3" s="1"/>
</calcChain>
</file>

<file path=xl/sharedStrings.xml><?xml version="1.0" encoding="utf-8"?>
<sst xmlns="http://schemas.openxmlformats.org/spreadsheetml/2006/main" count="3568" uniqueCount="2453">
  <si>
    <t>Fund Name:</t>
  </si>
  <si>
    <t>SPDR® S&amp;P 500® ETF</t>
  </si>
  <si>
    <t>Ticker Symbol:</t>
  </si>
  <si>
    <t>SPY</t>
  </si>
  <si>
    <t>Holdings:</t>
  </si>
  <si>
    <t>As of 01/11/2018</t>
  </si>
  <si>
    <t>Name</t>
  </si>
  <si>
    <t>Identifier</t>
  </si>
  <si>
    <t>Weight</t>
  </si>
  <si>
    <t>Sector</t>
  </si>
  <si>
    <t>Shares Held</t>
  </si>
  <si>
    <t>Apple Inc.</t>
  </si>
  <si>
    <t>AAPL</t>
  </si>
  <si>
    <t>3.806560</t>
  </si>
  <si>
    <t>Information Technology</t>
  </si>
  <si>
    <t>61643570.000</t>
  </si>
  <si>
    <t>Microsoft Corporation</t>
  </si>
  <si>
    <t>MSFT</t>
  </si>
  <si>
    <t>2.873677</t>
  </si>
  <si>
    <t>92607890.000</t>
  </si>
  <si>
    <t>Amazon.com Inc.</t>
  </si>
  <si>
    <t>AMZN</t>
  </si>
  <si>
    <t>2.159401</t>
  </si>
  <si>
    <t>Consumer Discretionary</t>
  </si>
  <si>
    <t>4801076.000</t>
  </si>
  <si>
    <t>Facebook Inc. Class A</t>
  </si>
  <si>
    <t>FB</t>
  </si>
  <si>
    <t>1.893565</t>
  </si>
  <si>
    <t>28624728.000</t>
  </si>
  <si>
    <t>Berkshire Hathaway Inc. Class B</t>
  </si>
  <si>
    <t>BRK.B</t>
  </si>
  <si>
    <t>1.682186</t>
  </si>
  <si>
    <t>Financials</t>
  </si>
  <si>
    <t>23101592.000</t>
  </si>
  <si>
    <t>Johnson &amp; Johnson</t>
  </si>
  <si>
    <t>JNJ</t>
  </si>
  <si>
    <t>1.645041</t>
  </si>
  <si>
    <t>Health Care</t>
  </si>
  <si>
    <t>32249696.000</t>
  </si>
  <si>
    <t>JPMorgan Chase &amp; Co.</t>
  </si>
  <si>
    <t>JPM</t>
  </si>
  <si>
    <t>1.627012</t>
  </si>
  <si>
    <t>41665988.000</t>
  </si>
  <si>
    <t>Exxon Mobil Corporation</t>
  </si>
  <si>
    <t>XOM</t>
  </si>
  <si>
    <t>1.557808</t>
  </si>
  <si>
    <t>Energy</t>
  </si>
  <si>
    <t>50866480.000</t>
  </si>
  <si>
    <t>Alphabet Inc. Class C</t>
  </si>
  <si>
    <t>GOOG</t>
  </si>
  <si>
    <t>1.411376</t>
  </si>
  <si>
    <t>3623793.000</t>
  </si>
  <si>
    <t>Alphabet Inc. Class A</t>
  </si>
  <si>
    <t>GOOGL</t>
  </si>
  <si>
    <t>1.401641</t>
  </si>
  <si>
    <t>3577666.000</t>
  </si>
  <si>
    <t>Bank of America Corporation</t>
  </si>
  <si>
    <t>BAC</t>
  </si>
  <si>
    <t>1.258168</t>
  </si>
  <si>
    <t>116480690.000</t>
  </si>
  <si>
    <t>Wells Fargo &amp; Company</t>
  </si>
  <si>
    <t>WFC</t>
  </si>
  <si>
    <t>1.181222</t>
  </si>
  <si>
    <t>53212000.000</t>
  </si>
  <si>
    <t>Chevron Corporation</t>
  </si>
  <si>
    <t>CVX</t>
  </si>
  <si>
    <t>1.064867</t>
  </si>
  <si>
    <t>22800150.000</t>
  </si>
  <si>
    <t>Procter &amp; Gamble Company</t>
  </si>
  <si>
    <t>PG</t>
  </si>
  <si>
    <t>0.971511</t>
  </si>
  <si>
    <t>Consumer Staples</t>
  </si>
  <si>
    <t>30589288.000</t>
  </si>
  <si>
    <t>Home Depot Inc.</t>
  </si>
  <si>
    <t>HD</t>
  </si>
  <si>
    <t>0.961657</t>
  </si>
  <si>
    <t>14021239.000</t>
  </si>
  <si>
    <t>AT&amp;T Inc.</t>
  </si>
  <si>
    <t>T</t>
  </si>
  <si>
    <t>0.947293</t>
  </si>
  <si>
    <t>Telecommunication Services</t>
  </si>
  <si>
    <t>73708370.000</t>
  </si>
  <si>
    <t>UnitedHealth Group Incorporated</t>
  </si>
  <si>
    <t>UNH</t>
  </si>
  <si>
    <t>0.923700</t>
  </si>
  <si>
    <t>11632786.000</t>
  </si>
  <si>
    <t>Pfizer Inc.</t>
  </si>
  <si>
    <t>PFE</t>
  </si>
  <si>
    <t>0.921674</t>
  </si>
  <si>
    <t>71558020.000</t>
  </si>
  <si>
    <t>Visa Inc. Class A</t>
  </si>
  <si>
    <t>V</t>
  </si>
  <si>
    <t>0.919301</t>
  </si>
  <si>
    <t>21774262.000</t>
  </si>
  <si>
    <t>Verizon Communications Inc.</t>
  </si>
  <si>
    <t>VZ</t>
  </si>
  <si>
    <t>0.899027</t>
  </si>
  <si>
    <t>48970990.000</t>
  </si>
  <si>
    <t>Intel Corporation</t>
  </si>
  <si>
    <t>INTC</t>
  </si>
  <si>
    <t>0.859283</t>
  </si>
  <si>
    <t>56186740.000</t>
  </si>
  <si>
    <t>Citigroup Inc.</t>
  </si>
  <si>
    <t>C</t>
  </si>
  <si>
    <t>0.845507</t>
  </si>
  <si>
    <t>31762372.000</t>
  </si>
  <si>
    <t>Comcast Corporation Class A</t>
  </si>
  <si>
    <t>CMCSA</t>
  </si>
  <si>
    <t>0.840512</t>
  </si>
  <si>
    <t>56004330.000</t>
  </si>
  <si>
    <t>Cisco Systems Inc.</t>
  </si>
  <si>
    <t>CSCO</t>
  </si>
  <si>
    <t>0.838613</t>
  </si>
  <si>
    <t>59361470.000</t>
  </si>
  <si>
    <t>Boeing Company</t>
  </si>
  <si>
    <t>BA</t>
  </si>
  <si>
    <t>0.776733</t>
  </si>
  <si>
    <t>Industrials</t>
  </si>
  <si>
    <t>6719336.000</t>
  </si>
  <si>
    <t>Coca-Cola Company</t>
  </si>
  <si>
    <t>KO</t>
  </si>
  <si>
    <t>0.746298</t>
  </si>
  <si>
    <t>46011310.000</t>
  </si>
  <si>
    <t>DowDuPont Inc.</t>
  </si>
  <si>
    <t>DWDP</t>
  </si>
  <si>
    <t>0.744354</t>
  </si>
  <si>
    <t>Materials</t>
  </si>
  <si>
    <t>28088812.000</t>
  </si>
  <si>
    <t>Walt Disney Company</t>
  </si>
  <si>
    <t>DIS</t>
  </si>
  <si>
    <t>0.709286</t>
  </si>
  <si>
    <t>18139488.000</t>
  </si>
  <si>
    <t>PepsiCo Inc.</t>
  </si>
  <si>
    <t>PEP</t>
  </si>
  <si>
    <t>0.703828</t>
  </si>
  <si>
    <t>17092820.000</t>
  </si>
  <si>
    <t>General Electric Company</t>
  </si>
  <si>
    <t>GE</t>
  </si>
  <si>
    <t>0.697554</t>
  </si>
  <si>
    <t>104100940.000</t>
  </si>
  <si>
    <t>Philip Morris International Inc.</t>
  </si>
  <si>
    <t>PM</t>
  </si>
  <si>
    <t>0.688779</t>
  </si>
  <si>
    <t>18644796.000</t>
  </si>
  <si>
    <t>AbbVie Inc.</t>
  </si>
  <si>
    <t>ABBV</t>
  </si>
  <si>
    <t>0.669255</t>
  </si>
  <si>
    <t>19136450.000</t>
  </si>
  <si>
    <t>Merck &amp; Co. Inc.</t>
  </si>
  <si>
    <t>MRK</t>
  </si>
  <si>
    <t>0.666296</t>
  </si>
  <si>
    <t>32834634.000</t>
  </si>
  <si>
    <t>Mastercard Incorporated Class A</t>
  </si>
  <si>
    <t>MA</t>
  </si>
  <si>
    <t>0.633183</t>
  </si>
  <si>
    <t>11168801.000</t>
  </si>
  <si>
    <t>Oracle Corporation</t>
  </si>
  <si>
    <t>ORCL</t>
  </si>
  <si>
    <t>0.630595</t>
  </si>
  <si>
    <t>36566664.000</t>
  </si>
  <si>
    <t>Wal-Mart Stores Inc.</t>
  </si>
  <si>
    <t>WMT</t>
  </si>
  <si>
    <t>0.619169</t>
  </si>
  <si>
    <t>17571536.000</t>
  </si>
  <si>
    <t>3M Company</t>
  </si>
  <si>
    <t>MMM</t>
  </si>
  <si>
    <t>0.610394</t>
  </si>
  <si>
    <t>7150333.000</t>
  </si>
  <si>
    <t>International Business Machines Corporation</t>
  </si>
  <si>
    <t>IBM</t>
  </si>
  <si>
    <t>0.599872</t>
  </si>
  <si>
    <t>10369859.000</t>
  </si>
  <si>
    <t>McDonald's Corporation</t>
  </si>
  <si>
    <t>MCD</t>
  </si>
  <si>
    <t>0.584790</t>
  </si>
  <si>
    <t>9573333.000</t>
  </si>
  <si>
    <t>NVIDIA Corporation</t>
  </si>
  <si>
    <t>NVDA</t>
  </si>
  <si>
    <t>0.574156</t>
  </si>
  <si>
    <t>7273008.000</t>
  </si>
  <si>
    <t>Altria Group Inc.</t>
  </si>
  <si>
    <t>MO</t>
  </si>
  <si>
    <t>0.568261</t>
  </si>
  <si>
    <t>22947852.000</t>
  </si>
  <si>
    <t>Amgen Inc.</t>
  </si>
  <si>
    <t>AMGN</t>
  </si>
  <si>
    <t>0.559489</t>
  </si>
  <si>
    <t>8727758.000</t>
  </si>
  <si>
    <t>Honeywell International Inc.</t>
  </si>
  <si>
    <t>HON</t>
  </si>
  <si>
    <t>0.508817</t>
  </si>
  <si>
    <t>9145601.000</t>
  </si>
  <si>
    <t>Medtronic plc</t>
  </si>
  <si>
    <t>MDT</t>
  </si>
  <si>
    <t>0.490779</t>
  </si>
  <si>
    <t>16249507.000</t>
  </si>
  <si>
    <t>Union Pacific Corporation</t>
  </si>
  <si>
    <t>UNP</t>
  </si>
  <si>
    <t>0.467425</t>
  </si>
  <si>
    <t>9453374.000</t>
  </si>
  <si>
    <t>Texas Instruments Incorporated</t>
  </si>
  <si>
    <t>TXN</t>
  </si>
  <si>
    <t>0.461704</t>
  </si>
  <si>
    <t>11841890.000</t>
  </si>
  <si>
    <t>Broadcom Limited</t>
  </si>
  <si>
    <t>AVGO</t>
  </si>
  <si>
    <t>0.453134</t>
  </si>
  <si>
    <t>4881281.000</t>
  </si>
  <si>
    <t>Schlumberger NV</t>
  </si>
  <si>
    <t>SLB</t>
  </si>
  <si>
    <t>0.452428</t>
  </si>
  <si>
    <t>16667270.000</t>
  </si>
  <si>
    <t>Gilead Sciences Inc.</t>
  </si>
  <si>
    <t>GILD</t>
  </si>
  <si>
    <t>0.436761</t>
  </si>
  <si>
    <t>15681032.000</t>
  </si>
  <si>
    <t>Abbott Laboratories</t>
  </si>
  <si>
    <t>ABT</t>
  </si>
  <si>
    <t>0.433935</t>
  </si>
  <si>
    <t>20894306.000</t>
  </si>
  <si>
    <t>Bristol-Myers Squibb Company</t>
  </si>
  <si>
    <t>BMY</t>
  </si>
  <si>
    <t>0.431736</t>
  </si>
  <si>
    <t>19617072.000</t>
  </si>
  <si>
    <t>Caterpillar Inc.</t>
  </si>
  <si>
    <t>CAT</t>
  </si>
  <si>
    <t>0.425670</t>
  </si>
  <si>
    <t>7141017.000</t>
  </si>
  <si>
    <t>United Technologies Corporation</t>
  </si>
  <si>
    <t>UTX</t>
  </si>
  <si>
    <t>0.423990</t>
  </si>
  <si>
    <t>8915408.000</t>
  </si>
  <si>
    <t>Accenture Plc Class A</t>
  </si>
  <si>
    <t>ACN</t>
  </si>
  <si>
    <t>0.415860</t>
  </si>
  <si>
    <t>7418858.000</t>
  </si>
  <si>
    <t>QUALCOMM Incorporated</t>
  </si>
  <si>
    <t>QCOM</t>
  </si>
  <si>
    <t>0.407106</t>
  </si>
  <si>
    <t>17661128.000</t>
  </si>
  <si>
    <t>Netflix Inc.</t>
  </si>
  <si>
    <t>NFLX</t>
  </si>
  <si>
    <t>0.397552</t>
  </si>
  <si>
    <t>5194479.000</t>
  </si>
  <si>
    <t>Adobe Systems Incorporated</t>
  </si>
  <si>
    <t>ADBE</t>
  </si>
  <si>
    <t>0.393752</t>
  </si>
  <si>
    <t>5916051.000</t>
  </si>
  <si>
    <t>Priceline Group Inc</t>
  </si>
  <si>
    <t>PCLN</t>
  </si>
  <si>
    <t>0.392336</t>
  </si>
  <si>
    <t>588264.000</t>
  </si>
  <si>
    <t>United Parcel Service Inc. Class B</t>
  </si>
  <si>
    <t>UPS</t>
  </si>
  <si>
    <t>0.387813</t>
  </si>
  <si>
    <t>8248195.000</t>
  </si>
  <si>
    <t>PayPal Holdings Inc</t>
  </si>
  <si>
    <t>PYPL</t>
  </si>
  <si>
    <t>0.380000</t>
  </si>
  <si>
    <t>13525109.000</t>
  </si>
  <si>
    <t>Goldman Sachs Group Inc.</t>
  </si>
  <si>
    <t>GS</t>
  </si>
  <si>
    <t>0.378719</t>
  </si>
  <si>
    <t>4213501.000</t>
  </si>
  <si>
    <t>U.S. Bancorp</t>
  </si>
  <si>
    <t>USB</t>
  </si>
  <si>
    <t>0.377980</t>
  </si>
  <si>
    <t>18928920.000</t>
  </si>
  <si>
    <t>Starbucks Corporation</t>
  </si>
  <si>
    <t>SBUX</t>
  </si>
  <si>
    <t>0.361157</t>
  </si>
  <si>
    <t>17085692.000</t>
  </si>
  <si>
    <t>NIKE Inc. Class B</t>
  </si>
  <si>
    <t>NKE</t>
  </si>
  <si>
    <t>0.357262</t>
  </si>
  <si>
    <t>15773579.000</t>
  </si>
  <si>
    <t>Thermo Fisher Scientific Inc.</t>
  </si>
  <si>
    <t>TMO</t>
  </si>
  <si>
    <t>0.353845</t>
  </si>
  <si>
    <t>4813498.000</t>
  </si>
  <si>
    <t>Eli Lilly and Company</t>
  </si>
  <si>
    <t>LLY</t>
  </si>
  <si>
    <t>0.353600</t>
  </si>
  <si>
    <t>11618131.000</t>
  </si>
  <si>
    <t>Costco Wholesale Corporation</t>
  </si>
  <si>
    <t>COST</t>
  </si>
  <si>
    <t>0.350151</t>
  </si>
  <si>
    <t>5248177.000</t>
  </si>
  <si>
    <t>Lockheed Martin Corporation</t>
  </si>
  <si>
    <t>LMT</t>
  </si>
  <si>
    <t>0.348333</t>
  </si>
  <si>
    <t>2985955.000</t>
  </si>
  <si>
    <t>Celgene Corporation</t>
  </si>
  <si>
    <t>CELG</t>
  </si>
  <si>
    <t>0.348171</t>
  </si>
  <si>
    <t>9449979.000</t>
  </si>
  <si>
    <t>CVS Health Corporation</t>
  </si>
  <si>
    <t>CVS</t>
  </si>
  <si>
    <t>0.339355</t>
  </si>
  <si>
    <t>12190011.000</t>
  </si>
  <si>
    <t>Lowe's Companies Inc.</t>
  </si>
  <si>
    <t>LOW</t>
  </si>
  <si>
    <t>0.337304</t>
  </si>
  <si>
    <t>10000365.000</t>
  </si>
  <si>
    <t>Morgan Stanley</t>
  </si>
  <si>
    <t>MS</t>
  </si>
  <si>
    <t>0.319211</t>
  </si>
  <si>
    <t>16717289.000</t>
  </si>
  <si>
    <t>salesforce.com inc.</t>
  </si>
  <si>
    <t>CRM</t>
  </si>
  <si>
    <t>0.316569</t>
  </si>
  <si>
    <t>8236274.000</t>
  </si>
  <si>
    <t>American Express Company</t>
  </si>
  <si>
    <t>AXP</t>
  </si>
  <si>
    <t>0.307043</t>
  </si>
  <si>
    <t>8652220.000</t>
  </si>
  <si>
    <t>PNC Financial Services Group Inc.</t>
  </si>
  <si>
    <t>PNC</t>
  </si>
  <si>
    <t>0.305876</t>
  </si>
  <si>
    <t>5731248.000</t>
  </si>
  <si>
    <t>Time Warner Inc.</t>
  </si>
  <si>
    <t>TWX</t>
  </si>
  <si>
    <t>0.302580</t>
  </si>
  <si>
    <t>9346726.000</t>
  </si>
  <si>
    <t>NextEra Energy Inc.</t>
  </si>
  <si>
    <t>NEE</t>
  </si>
  <si>
    <t>0.299369</t>
  </si>
  <si>
    <t>Utilities</t>
  </si>
  <si>
    <t>5646226.000</t>
  </si>
  <si>
    <t>ConocoPhillips</t>
  </si>
  <si>
    <t>COP</t>
  </si>
  <si>
    <t>0.299336</t>
  </si>
  <si>
    <t>14357260.000</t>
  </si>
  <si>
    <t>Biogen Inc.</t>
  </si>
  <si>
    <t>BIIB</t>
  </si>
  <si>
    <t>0.296777</t>
  </si>
  <si>
    <t>2529195.000</t>
  </si>
  <si>
    <t>Charter Communications Inc. Class A</t>
  </si>
  <si>
    <t>CHTR</t>
  </si>
  <si>
    <t>0.291594</t>
  </si>
  <si>
    <t>2329742.000</t>
  </si>
  <si>
    <t>Chubb Limited</t>
  </si>
  <si>
    <t>CB</t>
  </si>
  <si>
    <t>0.283504</t>
  </si>
  <si>
    <t>5569021.000</t>
  </si>
  <si>
    <t>FedEx Corporation</t>
  </si>
  <si>
    <t>FDX</t>
  </si>
  <si>
    <t>0.282957</t>
  </si>
  <si>
    <t>2961653.000</t>
  </si>
  <si>
    <t>BlackRock Inc.</t>
  </si>
  <si>
    <t>BLK</t>
  </si>
  <si>
    <t>0.281054</t>
  </si>
  <si>
    <t>1483062.000</t>
  </si>
  <si>
    <t>EOG Resources Inc.</t>
  </si>
  <si>
    <t>EOG</t>
  </si>
  <si>
    <t>0.280231</t>
  </si>
  <si>
    <t>6908397.000</t>
  </si>
  <si>
    <t>Colgate-Palmolive Company</t>
  </si>
  <si>
    <t>CL</t>
  </si>
  <si>
    <t>0.277453</t>
  </si>
  <si>
    <t>10564029.000</t>
  </si>
  <si>
    <t>Walgreens Boots Alliance Inc</t>
  </si>
  <si>
    <t>WBA</t>
  </si>
  <si>
    <t>0.275949</t>
  </si>
  <si>
    <t>10391078.000</t>
  </si>
  <si>
    <t>Charles Schwab Corporation</t>
  </si>
  <si>
    <t>SCHW</t>
  </si>
  <si>
    <t>0.273334</t>
  </si>
  <si>
    <t>14322612.000</t>
  </si>
  <si>
    <t>Mondelez International Inc. Class A</t>
  </si>
  <si>
    <t>MDLZ</t>
  </si>
  <si>
    <t>0.270053</t>
  </si>
  <si>
    <t>18032030.000</t>
  </si>
  <si>
    <t>Anthem Inc.</t>
  </si>
  <si>
    <t>ANTM</t>
  </si>
  <si>
    <t>0.255327</t>
  </si>
  <si>
    <t>3084017.000</t>
  </si>
  <si>
    <t>Danaher Corporation</t>
  </si>
  <si>
    <t>DHR</t>
  </si>
  <si>
    <t>0.255256</t>
  </si>
  <si>
    <t>7349036.000</t>
  </si>
  <si>
    <t>Aetna Inc.</t>
  </si>
  <si>
    <t>AET</t>
  </si>
  <si>
    <t>0.254141</t>
  </si>
  <si>
    <t>3916061.000</t>
  </si>
  <si>
    <t>Becton Dickinson and Company</t>
  </si>
  <si>
    <t>BDX</t>
  </si>
  <si>
    <t>0.253723</t>
  </si>
  <si>
    <t>3189226.000</t>
  </si>
  <si>
    <t>Allergan plc</t>
  </si>
  <si>
    <t>AGN</t>
  </si>
  <si>
    <t>0.250716</t>
  </si>
  <si>
    <t>4017927.000</t>
  </si>
  <si>
    <t>Bank of New York Mellon Corporation</t>
  </si>
  <si>
    <t>BK</t>
  </si>
  <si>
    <t>0.250496</t>
  </si>
  <si>
    <t>12295194.000</t>
  </si>
  <si>
    <t>Occidental Petroleum Corporation</t>
  </si>
  <si>
    <t>OXY</t>
  </si>
  <si>
    <t>0.245378</t>
  </si>
  <si>
    <t>9186273.000</t>
  </si>
  <si>
    <t>American Tower Corporation</t>
  </si>
  <si>
    <t>AMT</t>
  </si>
  <si>
    <t>0.244812</t>
  </si>
  <si>
    <t>Real Estate</t>
  </si>
  <si>
    <t>5148520.000</t>
  </si>
  <si>
    <t>General Dynamics Corporation</t>
  </si>
  <si>
    <t>GD</t>
  </si>
  <si>
    <t>0.241122</t>
  </si>
  <si>
    <t>3330360.000</t>
  </si>
  <si>
    <t>MetLife Inc.</t>
  </si>
  <si>
    <t>MET</t>
  </si>
  <si>
    <t>0.239506</t>
  </si>
  <si>
    <t>12709565.000</t>
  </si>
  <si>
    <t>Applied Materials Inc.</t>
  </si>
  <si>
    <t>AMAT</t>
  </si>
  <si>
    <t>0.239109</t>
  </si>
  <si>
    <t>12757676.000</t>
  </si>
  <si>
    <t>General Motors Company</t>
  </si>
  <si>
    <t>GM</t>
  </si>
  <si>
    <t>0.239052</t>
  </si>
  <si>
    <t>15355222.000</t>
  </si>
  <si>
    <t>Raytheon Company</t>
  </si>
  <si>
    <t>RTN</t>
  </si>
  <si>
    <t>0.238254</t>
  </si>
  <si>
    <t>3497703.000</t>
  </si>
  <si>
    <t>Duke Energy Corporation</t>
  </si>
  <si>
    <t>DUK</t>
  </si>
  <si>
    <t>0.233708</t>
  </si>
  <si>
    <t>8367530.000</t>
  </si>
  <si>
    <t>American International Group Inc.</t>
  </si>
  <si>
    <t>AIG</t>
  </si>
  <si>
    <t>0.232939</t>
  </si>
  <si>
    <t>10812678.000</t>
  </si>
  <si>
    <t>Northrop Grumman Corporation</t>
  </si>
  <si>
    <t>NOC</t>
  </si>
  <si>
    <t>0.227555</t>
  </si>
  <si>
    <t>2086614.000</t>
  </si>
  <si>
    <t>Deere &amp; Company</t>
  </si>
  <si>
    <t>DE</t>
  </si>
  <si>
    <t>0.226105</t>
  </si>
  <si>
    <t>3832545.000</t>
  </si>
  <si>
    <t>Prudential Financial Inc.</t>
  </si>
  <si>
    <t>PRU</t>
  </si>
  <si>
    <t>0.223362</t>
  </si>
  <si>
    <t>5124570.000</t>
  </si>
  <si>
    <t>CSX Corporation</t>
  </si>
  <si>
    <t>CSX</t>
  </si>
  <si>
    <t>0.221947</t>
  </si>
  <si>
    <t>10734256.000</t>
  </si>
  <si>
    <t>Illinois Tool Works Inc.</t>
  </si>
  <si>
    <t>ITW</t>
  </si>
  <si>
    <t>0.221879</t>
  </si>
  <si>
    <t>3726639.000</t>
  </si>
  <si>
    <t>Automatic Data Processing Inc.</t>
  </si>
  <si>
    <t>ADP</t>
  </si>
  <si>
    <t>0.221303</t>
  </si>
  <si>
    <t>5360690.000</t>
  </si>
  <si>
    <t>Monsanto Company</t>
  </si>
  <si>
    <t>MON</t>
  </si>
  <si>
    <t>0.221186</t>
  </si>
  <si>
    <t>5252093.000</t>
  </si>
  <si>
    <t>Activision Blizzard Inc.</t>
  </si>
  <si>
    <t>ATVI</t>
  </si>
  <si>
    <t>0.220658</t>
  </si>
  <si>
    <t>9045859.000</t>
  </si>
  <si>
    <t>Cigna Corporation</t>
  </si>
  <si>
    <t>CI</t>
  </si>
  <si>
    <t>0.220020</t>
  </si>
  <si>
    <t>2961370.000</t>
  </si>
  <si>
    <t>CME Group Inc. Class A</t>
  </si>
  <si>
    <t>CME</t>
  </si>
  <si>
    <t>0.219921</t>
  </si>
  <si>
    <t>4085103.000</t>
  </si>
  <si>
    <t>Ford Motor Company</t>
  </si>
  <si>
    <t>F</t>
  </si>
  <si>
    <t>0.216984</t>
  </si>
  <si>
    <t>46801456.000</t>
  </si>
  <si>
    <t>Simon Property Group Inc.</t>
  </si>
  <si>
    <t>SPG</t>
  </si>
  <si>
    <t>0.216917</t>
  </si>
  <si>
    <t>3735467.000</t>
  </si>
  <si>
    <t>Stryker Corporation</t>
  </si>
  <si>
    <t>SYK</t>
  </si>
  <si>
    <t>0.215168</t>
  </si>
  <si>
    <t>3850893.000</t>
  </si>
  <si>
    <t>Capital One Financial Corporation</t>
  </si>
  <si>
    <t>COF</t>
  </si>
  <si>
    <t>0.214065</t>
  </si>
  <si>
    <t>5819011.000</t>
  </si>
  <si>
    <t>Micron Technology Inc.</t>
  </si>
  <si>
    <t>MU</t>
  </si>
  <si>
    <t>0.208686</t>
  </si>
  <si>
    <t>13833589.000</t>
  </si>
  <si>
    <t>Dominion Energy Inc</t>
  </si>
  <si>
    <t>D</t>
  </si>
  <si>
    <t>0.206496</t>
  </si>
  <si>
    <t>7691076.000</t>
  </si>
  <si>
    <t>TJX Companies Inc</t>
  </si>
  <si>
    <t>TJX</t>
  </si>
  <si>
    <t>0.206129</t>
  </si>
  <si>
    <t>7610495.000</t>
  </si>
  <si>
    <t>Emerson Electric Co.</t>
  </si>
  <si>
    <t>EMR</t>
  </si>
  <si>
    <t>0.200681</t>
  </si>
  <si>
    <t>7710222.000</t>
  </si>
  <si>
    <t>Intuitive Surgical Inc.</t>
  </si>
  <si>
    <t>ISRG</t>
  </si>
  <si>
    <t>0.198764</t>
  </si>
  <si>
    <t>1338940.000</t>
  </si>
  <si>
    <t>Praxair Inc.</t>
  </si>
  <si>
    <t>PX</t>
  </si>
  <si>
    <t>0.198353</t>
  </si>
  <si>
    <t>3437057.000</t>
  </si>
  <si>
    <t>Halliburton Company</t>
  </si>
  <si>
    <t>HAL</t>
  </si>
  <si>
    <t>0.196774</t>
  </si>
  <si>
    <t>10473293.000</t>
  </si>
  <si>
    <t>Kraft Heinz Company</t>
  </si>
  <si>
    <t>KHC</t>
  </si>
  <si>
    <t>0.194012</t>
  </si>
  <si>
    <t>7139923.000</t>
  </si>
  <si>
    <t>Southern Company</t>
  </si>
  <si>
    <t>SO</t>
  </si>
  <si>
    <t>0.192048</t>
  </si>
  <si>
    <t>12046997.000</t>
  </si>
  <si>
    <t>S&amp;P Global Inc.</t>
  </si>
  <si>
    <t>SPGI</t>
  </si>
  <si>
    <t>0.191958</t>
  </si>
  <si>
    <t>3088831.000</t>
  </si>
  <si>
    <t>Express Scripts Holding Company</t>
  </si>
  <si>
    <t>ESRX</t>
  </si>
  <si>
    <t>0.191927</t>
  </si>
  <si>
    <t>6802120.000</t>
  </si>
  <si>
    <t>Norfolk Southern Corporation</t>
  </si>
  <si>
    <t>NSC</t>
  </si>
  <si>
    <t>0.188370</t>
  </si>
  <si>
    <t>3471312.000</t>
  </si>
  <si>
    <t>Phillips 66</t>
  </si>
  <si>
    <t>PSX</t>
  </si>
  <si>
    <t>0.185314</t>
  </si>
  <si>
    <t>5138349.000</t>
  </si>
  <si>
    <t>Intercontinental Exchange Inc.</t>
  </si>
  <si>
    <t>ICE</t>
  </si>
  <si>
    <t>0.184450</t>
  </si>
  <si>
    <t>7038972.000</t>
  </si>
  <si>
    <t>Cognizant Technology Solutions Corporation Class A</t>
  </si>
  <si>
    <t>CTSH</t>
  </si>
  <si>
    <t>0.183840</t>
  </si>
  <si>
    <t>7050785.000</t>
  </si>
  <si>
    <t>Marriott International Inc. Class A</t>
  </si>
  <si>
    <t>MAR</t>
  </si>
  <si>
    <t>0.180675</t>
  </si>
  <si>
    <t>3678145.000</t>
  </si>
  <si>
    <t>Crown Castle International Corp</t>
  </si>
  <si>
    <t>CCI</t>
  </si>
  <si>
    <t>0.177566</t>
  </si>
  <si>
    <t>4860820.000</t>
  </si>
  <si>
    <t>BB&amp;T Corporation</t>
  </si>
  <si>
    <t>BBT</t>
  </si>
  <si>
    <t>0.177466</t>
  </si>
  <si>
    <t>9475834.000</t>
  </si>
  <si>
    <t>Valero Energy Corporation</t>
  </si>
  <si>
    <t>VLO</t>
  </si>
  <si>
    <t>0.175942</t>
  </si>
  <si>
    <t>5281959.000</t>
  </si>
  <si>
    <t>Marsh &amp; McLennan Companies Inc.</t>
  </si>
  <si>
    <t>MMC</t>
  </si>
  <si>
    <t>0.175848</t>
  </si>
  <si>
    <t>6160736.000</t>
  </si>
  <si>
    <t>Target Corporation</t>
  </si>
  <si>
    <t>TGT</t>
  </si>
  <si>
    <t>0.170311</t>
  </si>
  <si>
    <t>6532781.000</t>
  </si>
  <si>
    <t>Kimberly-Clark Corporation</t>
  </si>
  <si>
    <t>KMB</t>
  </si>
  <si>
    <t>0.168942</t>
  </si>
  <si>
    <t>4255009.000</t>
  </si>
  <si>
    <t>Vertex Pharmaceuticals Incorporated</t>
  </si>
  <si>
    <t>VRTX</t>
  </si>
  <si>
    <t>0.168386</t>
  </si>
  <si>
    <t>3017436.000</t>
  </si>
  <si>
    <t>Intuit Inc.</t>
  </si>
  <si>
    <t>INTU</t>
  </si>
  <si>
    <t>0.166910</t>
  </si>
  <si>
    <t>2906573.000</t>
  </si>
  <si>
    <t>State Street Corporation</t>
  </si>
  <si>
    <t>STT</t>
  </si>
  <si>
    <t>0.166888</t>
  </si>
  <si>
    <t>4478266.000</t>
  </si>
  <si>
    <t>Delta Air Lines Inc.</t>
  </si>
  <si>
    <t>DAL</t>
  </si>
  <si>
    <t>0.163928</t>
  </si>
  <si>
    <t>7951281.000</t>
  </si>
  <si>
    <t>Humana Inc.</t>
  </si>
  <si>
    <t>HUM</t>
  </si>
  <si>
    <t>0.161349</t>
  </si>
  <si>
    <t>1726891.000</t>
  </si>
  <si>
    <t>Twenty-First Century Fox Inc. Class A</t>
  </si>
  <si>
    <t>FOXA</t>
  </si>
  <si>
    <t>0.161204</t>
  </si>
  <si>
    <t>12640182.000</t>
  </si>
  <si>
    <t>LyondellBasell Industries NV</t>
  </si>
  <si>
    <t>LYB</t>
  </si>
  <si>
    <t>0.160952</t>
  </si>
  <si>
    <t>3881576.000</t>
  </si>
  <si>
    <t>Constellation Brands Inc. Class A</t>
  </si>
  <si>
    <t>STZ</t>
  </si>
  <si>
    <t>0.159282</t>
  </si>
  <si>
    <t>2064005.000</t>
  </si>
  <si>
    <t>Boston Scientific Corporation</t>
  </si>
  <si>
    <t>BSX</t>
  </si>
  <si>
    <t>0.158380</t>
  </si>
  <si>
    <t>16389364.000</t>
  </si>
  <si>
    <t>HP Inc.</t>
  </si>
  <si>
    <t>HPQ</t>
  </si>
  <si>
    <t>0.157736</t>
  </si>
  <si>
    <t>19979068.000</t>
  </si>
  <si>
    <t>Air Products and Chemicals Inc.</t>
  </si>
  <si>
    <t>APD</t>
  </si>
  <si>
    <t>0.156675</t>
  </si>
  <si>
    <t>2616459.000</t>
  </si>
  <si>
    <t>Eaton Corp. Plc</t>
  </si>
  <si>
    <t>ETN</t>
  </si>
  <si>
    <t>0.156537</t>
  </si>
  <si>
    <t>5290255.000</t>
  </si>
  <si>
    <t>Johnson Controls International plc</t>
  </si>
  <si>
    <t>JCI</t>
  </si>
  <si>
    <t>0.155792</t>
  </si>
  <si>
    <t>11178346.000</t>
  </si>
  <si>
    <t>Exelon Corporation</t>
  </si>
  <si>
    <t>EXC</t>
  </si>
  <si>
    <t>0.155538</t>
  </si>
  <si>
    <t>11494209.000</t>
  </si>
  <si>
    <t>eBay Inc.</t>
  </si>
  <si>
    <t>EBAY</t>
  </si>
  <si>
    <t>0.155424</t>
  </si>
  <si>
    <t>11668058.000</t>
  </si>
  <si>
    <t>Kinder Morgan Inc Class P</t>
  </si>
  <si>
    <t>KMI</t>
  </si>
  <si>
    <t>0.155023</t>
  </si>
  <si>
    <t>22918228.000</t>
  </si>
  <si>
    <t>Zoetis Inc. Class A</t>
  </si>
  <si>
    <t>ZTS</t>
  </si>
  <si>
    <t>0.154442</t>
  </si>
  <si>
    <t>5877220.000</t>
  </si>
  <si>
    <t>Travelers Companies Inc.</t>
  </si>
  <si>
    <t>TRV</t>
  </si>
  <si>
    <t>0.153225</t>
  </si>
  <si>
    <t>3286440.000</t>
  </si>
  <si>
    <t>Allstate Corporation</t>
  </si>
  <si>
    <t>ALL</t>
  </si>
  <si>
    <t>0.152962</t>
  </si>
  <si>
    <t>4308205.000</t>
  </si>
  <si>
    <t>Aflac Incorporated</t>
  </si>
  <si>
    <t>AFL</t>
  </si>
  <si>
    <t>0.152714</t>
  </si>
  <si>
    <t>4727630.000</t>
  </si>
  <si>
    <t>Ecolab Inc.</t>
  </si>
  <si>
    <t>ECL</t>
  </si>
  <si>
    <t>0.151387</t>
  </si>
  <si>
    <t>3135891.000</t>
  </si>
  <si>
    <t>Waste Management Inc.</t>
  </si>
  <si>
    <t>WM</t>
  </si>
  <si>
    <t>0.150197</t>
  </si>
  <si>
    <t>4834816.000</t>
  </si>
  <si>
    <t>Southwest Airlines Co.</t>
  </si>
  <si>
    <t>LUV</t>
  </si>
  <si>
    <t>0.150190</t>
  </si>
  <si>
    <t>6574856.000</t>
  </si>
  <si>
    <t>Sherwin-Williams Company</t>
  </si>
  <si>
    <t>SHW</t>
  </si>
  <si>
    <t>0.148046</t>
  </si>
  <si>
    <t>987935.000</t>
  </si>
  <si>
    <t>TE Connectivity Ltd.</t>
  </si>
  <si>
    <t>TEL</t>
  </si>
  <si>
    <t>0.147816</t>
  </si>
  <si>
    <t>4227018.000</t>
  </si>
  <si>
    <t>Illumina Inc.</t>
  </si>
  <si>
    <t>ILMN</t>
  </si>
  <si>
    <t>0.147325</t>
  </si>
  <si>
    <t>1742126.000</t>
  </si>
  <si>
    <t>Electronic Arts Inc.</t>
  </si>
  <si>
    <t>EA</t>
  </si>
  <si>
    <t>0.145500</t>
  </si>
  <si>
    <t>3687515.000</t>
  </si>
  <si>
    <t>Marathon Petroleum Corporation</t>
  </si>
  <si>
    <t>MPC</t>
  </si>
  <si>
    <t>0.145229</t>
  </si>
  <si>
    <t>5868078.000</t>
  </si>
  <si>
    <t>Baxter International Inc.</t>
  </si>
  <si>
    <t>BAX</t>
  </si>
  <si>
    <t>0.144724</t>
  </si>
  <si>
    <t>6000569.000</t>
  </si>
  <si>
    <t>McKesson Corporation</t>
  </si>
  <si>
    <t>MCK</t>
  </si>
  <si>
    <t>0.144474</t>
  </si>
  <si>
    <t>2526737.000</t>
  </si>
  <si>
    <t>Equinix Inc.</t>
  </si>
  <si>
    <t>EQIX</t>
  </si>
  <si>
    <t>0.144036</t>
  </si>
  <si>
    <t>939031.000</t>
  </si>
  <si>
    <t>Aon plc</t>
  </si>
  <si>
    <t>AON</t>
  </si>
  <si>
    <t>0.143019</t>
  </si>
  <si>
    <t>3001088.000</t>
  </si>
  <si>
    <t>American Electric Power Company Inc.</t>
  </si>
  <si>
    <t>AEP</t>
  </si>
  <si>
    <t>0.142358</t>
  </si>
  <si>
    <t>5879258.000</t>
  </si>
  <si>
    <t>Analog Devices Inc.</t>
  </si>
  <si>
    <t>ADI</t>
  </si>
  <si>
    <t>0.141108</t>
  </si>
  <si>
    <t>4392289.000</t>
  </si>
  <si>
    <t>General Mills Inc.</t>
  </si>
  <si>
    <t>GIS</t>
  </si>
  <si>
    <t>0.139677</t>
  </si>
  <si>
    <t>6825138.000</t>
  </si>
  <si>
    <t>Prologis Inc.</t>
  </si>
  <si>
    <t>PLD</t>
  </si>
  <si>
    <t>0.138736</t>
  </si>
  <si>
    <t>6387674.000</t>
  </si>
  <si>
    <t>Fidelity National Information Services Inc.</t>
  </si>
  <si>
    <t>FIS</t>
  </si>
  <si>
    <t>0.138044</t>
  </si>
  <si>
    <t>4007319.000</t>
  </si>
  <si>
    <t>Anadarko Petroleum Corporation</t>
  </si>
  <si>
    <t>APC</t>
  </si>
  <si>
    <t>0.137273</t>
  </si>
  <si>
    <t>6660642.000</t>
  </si>
  <si>
    <t>SunTrust Banks Inc.</t>
  </si>
  <si>
    <t>STI</t>
  </si>
  <si>
    <t>0.137224</t>
  </si>
  <si>
    <t>5739885.000</t>
  </si>
  <si>
    <t>Progressive Corporation</t>
  </si>
  <si>
    <t>PGR</t>
  </si>
  <si>
    <t>0.136336</t>
  </si>
  <si>
    <t>6952734.000</t>
  </si>
  <si>
    <t>Ross Stores Inc.</t>
  </si>
  <si>
    <t>ROST</t>
  </si>
  <si>
    <t>0.134668</t>
  </si>
  <si>
    <t>4629997.000</t>
  </si>
  <si>
    <t>Pioneer Natural Resources Company</t>
  </si>
  <si>
    <t>PXD</t>
  </si>
  <si>
    <t>0.131736</t>
  </si>
  <si>
    <t>2030355.000</t>
  </si>
  <si>
    <t>Lam Research Corporation</t>
  </si>
  <si>
    <t>LRCX</t>
  </si>
  <si>
    <t>0.129359</t>
  </si>
  <si>
    <t>1941544.000</t>
  </si>
  <si>
    <t>PPG Industries Inc.</t>
  </si>
  <si>
    <t>PPG</t>
  </si>
  <si>
    <t>0.127252</t>
  </si>
  <si>
    <t>3072252.000</t>
  </si>
  <si>
    <t>Sysco Corporation</t>
  </si>
  <si>
    <t>SYY</t>
  </si>
  <si>
    <t>0.125254</t>
  </si>
  <si>
    <t>5807449.000</t>
  </si>
  <si>
    <t>Synchrony Financial</t>
  </si>
  <si>
    <t>SYF</t>
  </si>
  <si>
    <t>0.125178</t>
  </si>
  <si>
    <t>8936538.000</t>
  </si>
  <si>
    <t>Corning Inc</t>
  </si>
  <si>
    <t>GLW</t>
  </si>
  <si>
    <t>0.124197</t>
  </si>
  <si>
    <t>10442272.000</t>
  </si>
  <si>
    <t>Public Storage</t>
  </si>
  <si>
    <t>PSA</t>
  </si>
  <si>
    <t>0.124130</t>
  </si>
  <si>
    <t>1796567.000</t>
  </si>
  <si>
    <t>Discover Financial Services</t>
  </si>
  <si>
    <t>DFS</t>
  </si>
  <si>
    <t>0.123569</t>
  </si>
  <si>
    <t>4364730.000</t>
  </si>
  <si>
    <t>Fiserv Inc.</t>
  </si>
  <si>
    <t>FISV</t>
  </si>
  <si>
    <t>0.122228</t>
  </si>
  <si>
    <t>2517188.000</t>
  </si>
  <si>
    <t>Cummins Inc.</t>
  </si>
  <si>
    <t>CMI</t>
  </si>
  <si>
    <t>0.122168</t>
  </si>
  <si>
    <t>1885660.000</t>
  </si>
  <si>
    <t>Estee Lauder Companies Inc. Class A</t>
  </si>
  <si>
    <t>EL</t>
  </si>
  <si>
    <t>0.121827</t>
  </si>
  <si>
    <t>2678780.000</t>
  </si>
  <si>
    <t>DXC Technology Co.</t>
  </si>
  <si>
    <t>DXC</t>
  </si>
  <si>
    <t>0.120911</t>
  </si>
  <si>
    <t>3395029.000</t>
  </si>
  <si>
    <t>Regeneron Pharmaceuticals Inc.</t>
  </si>
  <si>
    <t>REGN</t>
  </si>
  <si>
    <t>0.119984</t>
  </si>
  <si>
    <t>924817.000</t>
  </si>
  <si>
    <t>Carnival Corporation</t>
  </si>
  <si>
    <t>CCL.U</t>
  </si>
  <si>
    <t>0.118186</t>
  </si>
  <si>
    <t>4876006.000</t>
  </si>
  <si>
    <t>Yum! Brands Inc.</t>
  </si>
  <si>
    <t>YUM</t>
  </si>
  <si>
    <t>0.117635</t>
  </si>
  <si>
    <t>4047830.000</t>
  </si>
  <si>
    <t>Amphenol Corporation Class A</t>
  </si>
  <si>
    <t>APH</t>
  </si>
  <si>
    <t>0.117591</t>
  </si>
  <si>
    <t>3676408.000</t>
  </si>
  <si>
    <t>Roper Technologies Inc.</t>
  </si>
  <si>
    <t>ROP</t>
  </si>
  <si>
    <t>0.116952</t>
  </si>
  <si>
    <t>1218230.000</t>
  </si>
  <si>
    <t>Parker-Hannifin Corporation</t>
  </si>
  <si>
    <t>PH</t>
  </si>
  <si>
    <t>0.116514</t>
  </si>
  <si>
    <t>1587351.000</t>
  </si>
  <si>
    <t>Alexion Pharmaceuticals Inc.</t>
  </si>
  <si>
    <t>ALXN</t>
  </si>
  <si>
    <t>0.115858</t>
  </si>
  <si>
    <t>2685034.000</t>
  </si>
  <si>
    <t>T. Rowe Price Group</t>
  </si>
  <si>
    <t>TROW</t>
  </si>
  <si>
    <t>0.115848</t>
  </si>
  <si>
    <t>2908492.000</t>
  </si>
  <si>
    <t>Williams Companies Inc.</t>
  </si>
  <si>
    <t>WMB</t>
  </si>
  <si>
    <t>0.115173</t>
  </si>
  <si>
    <t>9876697.000</t>
  </si>
  <si>
    <t>M&amp;T Bank Corporation</t>
  </si>
  <si>
    <t>MTB</t>
  </si>
  <si>
    <t>0.113314</t>
  </si>
  <si>
    <t>1807067.000</t>
  </si>
  <si>
    <t>Freeport-McMoRan Inc.</t>
  </si>
  <si>
    <t>FCX</t>
  </si>
  <si>
    <t>0.113186</t>
  </si>
  <si>
    <t>16160845.000</t>
  </si>
  <si>
    <t>Ameriprise Financial Inc.</t>
  </si>
  <si>
    <t>AMP</t>
  </si>
  <si>
    <t>0.113013</t>
  </si>
  <si>
    <t>1792301.000</t>
  </si>
  <si>
    <t>Sempra Energy</t>
  </si>
  <si>
    <t>SRE</t>
  </si>
  <si>
    <t>0.112384</t>
  </si>
  <si>
    <t>2989705.000</t>
  </si>
  <si>
    <t>Rockwell Automation Inc.</t>
  </si>
  <si>
    <t>ROK</t>
  </si>
  <si>
    <t>0.112247</t>
  </si>
  <si>
    <t>1545610.000</t>
  </si>
  <si>
    <t>Monster Beverage Corporation</t>
  </si>
  <si>
    <t>MNST</t>
  </si>
  <si>
    <t>0.111840</t>
  </si>
  <si>
    <t>4963377.000</t>
  </si>
  <si>
    <t>PACCAR Inc</t>
  </si>
  <si>
    <t>PCAR</t>
  </si>
  <si>
    <t>0.111715</t>
  </si>
  <si>
    <t>4196139.000</t>
  </si>
  <si>
    <t>Weyerhaeuser Company</t>
  </si>
  <si>
    <t>WY</t>
  </si>
  <si>
    <t>0.111692</t>
  </si>
  <si>
    <t>9060777.000</t>
  </si>
  <si>
    <t>Dollar Tree Inc.</t>
  </si>
  <si>
    <t>DLTR</t>
  </si>
  <si>
    <t>0.111124</t>
  </si>
  <si>
    <t>2832717.000</t>
  </si>
  <si>
    <t>Stanley Black &amp; Decker Inc.</t>
  </si>
  <si>
    <t>SWK</t>
  </si>
  <si>
    <t>0.110940</t>
  </si>
  <si>
    <t>1825194.000</t>
  </si>
  <si>
    <t>Moody's Corporation</t>
  </si>
  <si>
    <t>MCO</t>
  </si>
  <si>
    <t>0.109468</t>
  </si>
  <si>
    <t>1995395.000</t>
  </si>
  <si>
    <t>U.S. Dollar</t>
  </si>
  <si>
    <t>CASH_USD</t>
  </si>
  <si>
    <t>0.109297</t>
  </si>
  <si>
    <t>Unassigned</t>
  </si>
  <si>
    <t>310237280.000</t>
  </si>
  <si>
    <t>International Paper Company</t>
  </si>
  <si>
    <t>IP</t>
  </si>
  <si>
    <t>0.108319</t>
  </si>
  <si>
    <t>4940740.000</t>
  </si>
  <si>
    <t>Dollar General Corporation</t>
  </si>
  <si>
    <t>DG</t>
  </si>
  <si>
    <t>0.107888</t>
  </si>
  <si>
    <t>3118831.000</t>
  </si>
  <si>
    <t>V.F. Corporation</t>
  </si>
  <si>
    <t>VFC</t>
  </si>
  <si>
    <t>0.107061</t>
  </si>
  <si>
    <t>3936928.000</t>
  </si>
  <si>
    <t>Edwards Lifesciences Corporation</t>
  </si>
  <si>
    <t>EW</t>
  </si>
  <si>
    <t>0.106669</t>
  </si>
  <si>
    <t>2523357.000</t>
  </si>
  <si>
    <t>Public Service Enterprise Group Inc</t>
  </si>
  <si>
    <t>PEG</t>
  </si>
  <si>
    <t>0.106617</t>
  </si>
  <si>
    <t>6052613.000</t>
  </si>
  <si>
    <t>Kroger Co.</t>
  </si>
  <si>
    <t>KR</t>
  </si>
  <si>
    <t>0.106155</t>
  </si>
  <si>
    <t>10730777.000</t>
  </si>
  <si>
    <t>Mylan N.V.</t>
  </si>
  <si>
    <t>MYL</t>
  </si>
  <si>
    <t>0.105862</t>
  </si>
  <si>
    <t>6433051.000</t>
  </si>
  <si>
    <t>HCA Healthcare Inc</t>
  </si>
  <si>
    <t>HCA</t>
  </si>
  <si>
    <t>0.105682</t>
  </si>
  <si>
    <t>3449205.000</t>
  </si>
  <si>
    <t>Consolidated Edison Inc.</t>
  </si>
  <si>
    <t>ED</t>
  </si>
  <si>
    <t>0.105413</t>
  </si>
  <si>
    <t>3722020.000</t>
  </si>
  <si>
    <t>Autodesk Inc.</t>
  </si>
  <si>
    <t>ADSK</t>
  </si>
  <si>
    <t>0.104883</t>
  </si>
  <si>
    <t>2628539.000</t>
  </si>
  <si>
    <t>Aptiv PLC</t>
  </si>
  <si>
    <t>APTV</t>
  </si>
  <si>
    <t>0.104375</t>
  </si>
  <si>
    <t>3218194.000</t>
  </si>
  <si>
    <t>Hewlett Packard Enterprise Co.</t>
  </si>
  <si>
    <t>HPE</t>
  </si>
  <si>
    <t>0.104291</t>
  </si>
  <si>
    <t>19160378.000</t>
  </si>
  <si>
    <t>Zimmer Biomet Holdings Inc.</t>
  </si>
  <si>
    <t>ZBH</t>
  </si>
  <si>
    <t>0.103653</t>
  </si>
  <si>
    <t>2405904.000</t>
  </si>
  <si>
    <t>Western Digital Corporation</t>
  </si>
  <si>
    <t>WDC</t>
  </si>
  <si>
    <t>0.102891</t>
  </si>
  <si>
    <t>3550805.000</t>
  </si>
  <si>
    <t>American Airlines Group Inc.</t>
  </si>
  <si>
    <t>AAL</t>
  </si>
  <si>
    <t>0.102762</t>
  </si>
  <si>
    <t>5169957.000</t>
  </si>
  <si>
    <t>Tyson Foods Inc. Class A</t>
  </si>
  <si>
    <t>TSN</t>
  </si>
  <si>
    <t>0.100570</t>
  </si>
  <si>
    <t>3570128.000</t>
  </si>
  <si>
    <t>Concho Resources Inc.</t>
  </si>
  <si>
    <t>CXO</t>
  </si>
  <si>
    <t>0.098601</t>
  </si>
  <si>
    <t>1772950.000</t>
  </si>
  <si>
    <t>Ingersoll-Rand Plc</t>
  </si>
  <si>
    <t>IR</t>
  </si>
  <si>
    <t>0.098320</t>
  </si>
  <si>
    <t>3033817.000</t>
  </si>
  <si>
    <t>AvalonBay Communities Inc.</t>
  </si>
  <si>
    <t>AVB</t>
  </si>
  <si>
    <t>0.098221</t>
  </si>
  <si>
    <t>1642219.000</t>
  </si>
  <si>
    <t>KeyCorp</t>
  </si>
  <si>
    <t>KEY</t>
  </si>
  <si>
    <t>0.097837</t>
  </si>
  <si>
    <t>13105731.000</t>
  </si>
  <si>
    <t>Archer-Daniels-Midland Company</t>
  </si>
  <si>
    <t>ADM</t>
  </si>
  <si>
    <t>0.097452</t>
  </si>
  <si>
    <t>6819957.000</t>
  </si>
  <si>
    <t>Xcel Energy Inc.</t>
  </si>
  <si>
    <t>XEL</t>
  </si>
  <si>
    <t>0.097443</t>
  </si>
  <si>
    <t>6076225.000</t>
  </si>
  <si>
    <t>Cerner Corporation</t>
  </si>
  <si>
    <t>CERN</t>
  </si>
  <si>
    <t>0.096559</t>
  </si>
  <si>
    <t>3773138.000</t>
  </si>
  <si>
    <t>Agilent Technologies Inc.</t>
  </si>
  <si>
    <t>A</t>
  </si>
  <si>
    <t>0.096250</t>
  </si>
  <si>
    <t>3858813.000</t>
  </si>
  <si>
    <t>Northern Trust Corporation</t>
  </si>
  <si>
    <t>NTRS</t>
  </si>
  <si>
    <t>0.095977</t>
  </si>
  <si>
    <t>2571315.000</t>
  </si>
  <si>
    <t>Red Hat Inc.</t>
  </si>
  <si>
    <t>RHT</t>
  </si>
  <si>
    <t>0.095596</t>
  </si>
  <si>
    <t>2150823.000</t>
  </si>
  <si>
    <t>Devon Energy Corporation</t>
  </si>
  <si>
    <t>DVN</t>
  </si>
  <si>
    <t>0.095454</t>
  </si>
  <si>
    <t>6290828.000</t>
  </si>
  <si>
    <t>Fortive Corp.</t>
  </si>
  <si>
    <t>FTV</t>
  </si>
  <si>
    <t>0.095347</t>
  </si>
  <si>
    <t>3671702.000</t>
  </si>
  <si>
    <t>Fifth Third Bancorp</t>
  </si>
  <si>
    <t>FITB</t>
  </si>
  <si>
    <t>0.095168</t>
  </si>
  <si>
    <t>8478779.000</t>
  </si>
  <si>
    <t>PG&amp;E Corporation</t>
  </si>
  <si>
    <t>PCG</t>
  </si>
  <si>
    <t>0.094489</t>
  </si>
  <si>
    <t>6112277.000</t>
  </si>
  <si>
    <t>Citizens Financial Group Inc.</t>
  </si>
  <si>
    <t>CFG</t>
  </si>
  <si>
    <t>0.094290</t>
  </si>
  <si>
    <t>5908188.000</t>
  </si>
  <si>
    <t>Equity Residential</t>
  </si>
  <si>
    <t>EQR</t>
  </si>
  <si>
    <t>0.094285</t>
  </si>
  <si>
    <t>4390223.000</t>
  </si>
  <si>
    <t>Nucor Corporation</t>
  </si>
  <si>
    <t>NUE</t>
  </si>
  <si>
    <t>0.094269</t>
  </si>
  <si>
    <t>3812804.000</t>
  </si>
  <si>
    <t>Rockwell Collins Inc.</t>
  </si>
  <si>
    <t>COL</t>
  </si>
  <si>
    <t>0.094250</t>
  </si>
  <si>
    <t>1941558.000</t>
  </si>
  <si>
    <t>Welltower Inc.</t>
  </si>
  <si>
    <t>HCN</t>
  </si>
  <si>
    <t>0.094238</t>
  </si>
  <si>
    <t>4445619.000</t>
  </si>
  <si>
    <t>ONEOK Inc.</t>
  </si>
  <si>
    <t>OKE</t>
  </si>
  <si>
    <t>0.093511</t>
  </si>
  <si>
    <t>4548145.000</t>
  </si>
  <si>
    <t>Digital Realty Trust Inc.</t>
  </si>
  <si>
    <t>DLR</t>
  </si>
  <si>
    <t>0.093485</t>
  </si>
  <si>
    <t>2458373.000</t>
  </si>
  <si>
    <t>O'Reilly Automotive Inc.</t>
  </si>
  <si>
    <t>ORLY</t>
  </si>
  <si>
    <t>0.093478</t>
  </si>
  <si>
    <t>1021512.000</t>
  </si>
  <si>
    <t>Cardinal Health Inc.</t>
  </si>
  <si>
    <t>CAH</t>
  </si>
  <si>
    <t>0.091828</t>
  </si>
  <si>
    <t>3771559.000</t>
  </si>
  <si>
    <t>Microchip Technology Incorporated</t>
  </si>
  <si>
    <t>MCHP</t>
  </si>
  <si>
    <t>0.091104</t>
  </si>
  <si>
    <t>2807494.000</t>
  </si>
  <si>
    <t>Royal Caribbean Cruises Ltd.</t>
  </si>
  <si>
    <t>RCL</t>
  </si>
  <si>
    <t>0.090968</t>
  </si>
  <si>
    <t>2058937.000</t>
  </si>
  <si>
    <t>Paychex Inc.</t>
  </si>
  <si>
    <t>PAYX</t>
  </si>
  <si>
    <t>0.090387</t>
  </si>
  <si>
    <t>3837309.000</t>
  </si>
  <si>
    <t>AutoZone Inc.</t>
  </si>
  <si>
    <t>AZO</t>
  </si>
  <si>
    <t>0.089921</t>
  </si>
  <si>
    <t>330061.000</t>
  </si>
  <si>
    <t>Regions Financial Corporation</t>
  </si>
  <si>
    <t>RF</t>
  </si>
  <si>
    <t>0.089348</t>
  </si>
  <si>
    <t>13934875.000</t>
  </si>
  <si>
    <t>CBS Corporation Class B</t>
  </si>
  <si>
    <t>CBS</t>
  </si>
  <si>
    <t>0.088639</t>
  </si>
  <si>
    <t>4354483.000</t>
  </si>
  <si>
    <t>PPL Corporation</t>
  </si>
  <si>
    <t>PPL</t>
  </si>
  <si>
    <t>0.088449</t>
  </si>
  <si>
    <t>8130270.000</t>
  </si>
  <si>
    <t>Willis Towers Watson Public Limited Company</t>
  </si>
  <si>
    <t>WLTW</t>
  </si>
  <si>
    <t>0.087646</t>
  </si>
  <si>
    <t>1607533.000</t>
  </si>
  <si>
    <t>Newmont Mining Corporation</t>
  </si>
  <si>
    <t>NEM</t>
  </si>
  <si>
    <t>0.087313</t>
  </si>
  <si>
    <t>6381001.000</t>
  </si>
  <si>
    <t>Edison International</t>
  </si>
  <si>
    <t>EIX</t>
  </si>
  <si>
    <t>0.085539</t>
  </si>
  <si>
    <t>3896037.000</t>
  </si>
  <si>
    <t>Ventas Inc.</t>
  </si>
  <si>
    <t>VTR</t>
  </si>
  <si>
    <t>0.084692</t>
  </si>
  <si>
    <t>4275271.000</t>
  </si>
  <si>
    <t>WEC Energy Group Inc</t>
  </si>
  <si>
    <t>WEC</t>
  </si>
  <si>
    <t>0.084591</t>
  </si>
  <si>
    <t>3776532.000</t>
  </si>
  <si>
    <t>Hartford Financial Services Group Inc.</t>
  </si>
  <si>
    <t>HIG</t>
  </si>
  <si>
    <t>0.083148</t>
  </si>
  <si>
    <t>4284171.000</t>
  </si>
  <si>
    <t>United Continental Holdings Inc.</t>
  </si>
  <si>
    <t>UAL</t>
  </si>
  <si>
    <t>0.083143</t>
  </si>
  <si>
    <t>3086993.000</t>
  </si>
  <si>
    <t>Principal Financial Group Inc.</t>
  </si>
  <si>
    <t>PFG</t>
  </si>
  <si>
    <t>0.082867</t>
  </si>
  <si>
    <t>3183768.000</t>
  </si>
  <si>
    <t>Eversource Energy</t>
  </si>
  <si>
    <t>ES</t>
  </si>
  <si>
    <t>0.081388</t>
  </si>
  <si>
    <t>3755176.000</t>
  </si>
  <si>
    <t>Boston Properties Inc.</t>
  </si>
  <si>
    <t>BXP</t>
  </si>
  <si>
    <t>0.080357</t>
  </si>
  <si>
    <t>1841543.000</t>
  </si>
  <si>
    <t>SBA Communications Corp. Class A</t>
  </si>
  <si>
    <t>SBAC</t>
  </si>
  <si>
    <t>0.079845</t>
  </si>
  <si>
    <t>1438975.000</t>
  </si>
  <si>
    <t>Xilinx Inc.</t>
  </si>
  <si>
    <t>XLNX</t>
  </si>
  <si>
    <t>0.078685</t>
  </si>
  <si>
    <t>3004381.000</t>
  </si>
  <si>
    <t>DTE Energy Company</t>
  </si>
  <si>
    <t>DTE</t>
  </si>
  <si>
    <t>0.078554</t>
  </si>
  <si>
    <t>2145436.000</t>
  </si>
  <si>
    <t>Skyworks Solutions Inc.</t>
  </si>
  <si>
    <t>SWKS</t>
  </si>
  <si>
    <t>0.077798</t>
  </si>
  <si>
    <t>2210060.000</t>
  </si>
  <si>
    <t>Lincoln National Corporation</t>
  </si>
  <si>
    <t>LNC</t>
  </si>
  <si>
    <t>0.077671</t>
  </si>
  <si>
    <t>2627744.000</t>
  </si>
  <si>
    <t>Centene Corporation</t>
  </si>
  <si>
    <t>CNC</t>
  </si>
  <si>
    <t>0.077554</t>
  </si>
  <si>
    <t>2061587.000</t>
  </si>
  <si>
    <t>Best Buy Co. Inc.</t>
  </si>
  <si>
    <t>BBY</t>
  </si>
  <si>
    <t>0.077204</t>
  </si>
  <si>
    <t>3055973.000</t>
  </si>
  <si>
    <t>Align Technology Inc.</t>
  </si>
  <si>
    <t>ALGN</t>
  </si>
  <si>
    <t>0.076816</t>
  </si>
  <si>
    <t>862132.000</t>
  </si>
  <si>
    <t>MGM Resorts International</t>
  </si>
  <si>
    <t>MGM</t>
  </si>
  <si>
    <t>0.076682</t>
  </si>
  <si>
    <t>6199368.000</t>
  </si>
  <si>
    <t>Clorox Company</t>
  </si>
  <si>
    <t>CLX</t>
  </si>
  <si>
    <t>0.076354</t>
  </si>
  <si>
    <t>1526373.000</t>
  </si>
  <si>
    <t>Symantec Corporation</t>
  </si>
  <si>
    <t>SYMC</t>
  </si>
  <si>
    <t>0.075322</t>
  </si>
  <si>
    <t>7431372.000</t>
  </si>
  <si>
    <t>Vulcan Materials Company</t>
  </si>
  <si>
    <t>VMC</t>
  </si>
  <si>
    <t>0.074858</t>
  </si>
  <si>
    <t>1571849.000</t>
  </si>
  <si>
    <t>D.R. Horton Inc.</t>
  </si>
  <si>
    <t>DHI</t>
  </si>
  <si>
    <t>0.074195</t>
  </si>
  <si>
    <t>4046948.000</t>
  </si>
  <si>
    <t>Dr Pepper Snapple Group Inc.</t>
  </si>
  <si>
    <t>DPS</t>
  </si>
  <si>
    <t>0.074157</t>
  </si>
  <si>
    <t>2200894.000</t>
  </si>
  <si>
    <t>Omnicom Group Inc</t>
  </si>
  <si>
    <t>OMC</t>
  </si>
  <si>
    <t>0.073679</t>
  </si>
  <si>
    <t>2813997.000</t>
  </si>
  <si>
    <t>WestRock Co.</t>
  </si>
  <si>
    <t>WRK</t>
  </si>
  <si>
    <t>0.073503</t>
  </si>
  <si>
    <t>3056527.000</t>
  </si>
  <si>
    <t>Apache Corporation</t>
  </si>
  <si>
    <t>APA</t>
  </si>
  <si>
    <t>0.073345</t>
  </si>
  <si>
    <t>4525845.000</t>
  </si>
  <si>
    <t>Harris Corporation</t>
  </si>
  <si>
    <t>HRS</t>
  </si>
  <si>
    <t>0.073334</t>
  </si>
  <si>
    <t>1432604.000</t>
  </si>
  <si>
    <t>IHS Markit Ltd.</t>
  </si>
  <si>
    <t>INFO</t>
  </si>
  <si>
    <t>0.072832</t>
  </si>
  <si>
    <t>4355918.000</t>
  </si>
  <si>
    <t>AMETEK Inc.</t>
  </si>
  <si>
    <t>AME</t>
  </si>
  <si>
    <t>0.072709</t>
  </si>
  <si>
    <t>2767667.000</t>
  </si>
  <si>
    <t>Laboratory Corporation of America Holdings</t>
  </si>
  <si>
    <t>LH</t>
  </si>
  <si>
    <t>0.072667</t>
  </si>
  <si>
    <t>1211328.000</t>
  </si>
  <si>
    <t>Mohawk Industries Inc.</t>
  </si>
  <si>
    <t>MHK</t>
  </si>
  <si>
    <t>0.071726</t>
  </si>
  <si>
    <t>749279.000</t>
  </si>
  <si>
    <t>Andeavor</t>
  </si>
  <si>
    <t>ANDV</t>
  </si>
  <si>
    <t>0.071373</t>
  </si>
  <si>
    <t>1725208.000</t>
  </si>
  <si>
    <t>Hilton Worldwide Holdings Inc</t>
  </si>
  <si>
    <t>HLT</t>
  </si>
  <si>
    <t>0.071360</t>
  </si>
  <si>
    <t>2438358.000</t>
  </si>
  <si>
    <t>CenturyLink Inc.</t>
  </si>
  <si>
    <t>CTL</t>
  </si>
  <si>
    <t>0.071163</t>
  </si>
  <si>
    <t>11562427.000</t>
  </si>
  <si>
    <t>Huntington Bancshares Incorporated</t>
  </si>
  <si>
    <t>HBAN</t>
  </si>
  <si>
    <t>0.070778</t>
  </si>
  <si>
    <t>12853724.000</t>
  </si>
  <si>
    <t>NetApp Inc.</t>
  </si>
  <si>
    <t>NTAP</t>
  </si>
  <si>
    <t>0.070512</t>
  </si>
  <si>
    <t>3238103.000</t>
  </si>
  <si>
    <t>KLA-Tencor Corporation</t>
  </si>
  <si>
    <t>KLAC</t>
  </si>
  <si>
    <t>0.070142</t>
  </si>
  <si>
    <t>1874028.000</t>
  </si>
  <si>
    <t>Mettler-Toledo International Inc.</t>
  </si>
  <si>
    <t>MTD</t>
  </si>
  <si>
    <t>0.070132</t>
  </si>
  <si>
    <t>311405.000</t>
  </si>
  <si>
    <t>Global Payments Inc.</t>
  </si>
  <si>
    <t>GPN</t>
  </si>
  <si>
    <t>0.069933</t>
  </si>
  <si>
    <t>1908700.000</t>
  </si>
  <si>
    <t>Waters Corporation</t>
  </si>
  <si>
    <t>WAT</t>
  </si>
  <si>
    <t>0.069869</t>
  </si>
  <si>
    <t>954714.000</t>
  </si>
  <si>
    <t>Kellogg Company</t>
  </si>
  <si>
    <t>K</t>
  </si>
  <si>
    <t>0.069299</t>
  </si>
  <si>
    <t>2981278.000</t>
  </si>
  <si>
    <t>Incyte Corporation</t>
  </si>
  <si>
    <t>INCY</t>
  </si>
  <si>
    <t>0.068887</t>
  </si>
  <si>
    <t>2101187.000</t>
  </si>
  <si>
    <t>AmerisourceBergen Corporation</t>
  </si>
  <si>
    <t>ABC</t>
  </si>
  <si>
    <t>0.068564</t>
  </si>
  <si>
    <t>1983055.000</t>
  </si>
  <si>
    <t>Comerica Incorporated</t>
  </si>
  <si>
    <t>CMA</t>
  </si>
  <si>
    <t>0.068531</t>
  </si>
  <si>
    <t>2102513.000</t>
  </si>
  <si>
    <t>Dover Corporation</t>
  </si>
  <si>
    <t>DOV</t>
  </si>
  <si>
    <t>0.067940</t>
  </si>
  <si>
    <t>1863089.000</t>
  </si>
  <si>
    <t>L3 Technologies Inc.</t>
  </si>
  <si>
    <t>LLL</t>
  </si>
  <si>
    <t>0.067860</t>
  </si>
  <si>
    <t>932923.000</t>
  </si>
  <si>
    <t>Expedia Inc.</t>
  </si>
  <si>
    <t>EXPE</t>
  </si>
  <si>
    <t>0.067270</t>
  </si>
  <si>
    <t>1475516.000</t>
  </si>
  <si>
    <t>Fastenal Company</t>
  </si>
  <si>
    <t>FAST</t>
  </si>
  <si>
    <t>0.066385</t>
  </si>
  <si>
    <t>3420452.000</t>
  </si>
  <si>
    <t>Textron Inc.</t>
  </si>
  <si>
    <t>TXT</t>
  </si>
  <si>
    <t>0.066357</t>
  </si>
  <si>
    <t>3187568.000</t>
  </si>
  <si>
    <t>Republic Services Inc.</t>
  </si>
  <si>
    <t>RSG</t>
  </si>
  <si>
    <t>0.066219</t>
  </si>
  <si>
    <t>2753615.000</t>
  </si>
  <si>
    <t>Twenty-First Century Fox Inc. Class B</t>
  </si>
  <si>
    <t>FOX</t>
  </si>
  <si>
    <t>0.066141</t>
  </si>
  <si>
    <t>5244149.000</t>
  </si>
  <si>
    <t>Noble Energy Inc.</t>
  </si>
  <si>
    <t>NBL</t>
  </si>
  <si>
    <t>0.065987</t>
  </si>
  <si>
    <t>5827711.000</t>
  </si>
  <si>
    <t>Marathon Oil Corporation</t>
  </si>
  <si>
    <t>MRO</t>
  </si>
  <si>
    <t>0.065765</t>
  </si>
  <si>
    <t>10036163.000</t>
  </si>
  <si>
    <t>Molson Coors Brewing Company Class B</t>
  </si>
  <si>
    <t>TAP</t>
  </si>
  <si>
    <t>0.065742</t>
  </si>
  <si>
    <t>2208655.000</t>
  </si>
  <si>
    <t>Baker Hughes a GE Company Class A</t>
  </si>
  <si>
    <t>BHGE</t>
  </si>
  <si>
    <t>0.065498</t>
  </si>
  <si>
    <t>5093552.000</t>
  </si>
  <si>
    <t>Hershey Company</t>
  </si>
  <si>
    <t>HSY</t>
  </si>
  <si>
    <t>0.065220</t>
  </si>
  <si>
    <t>1681595.000</t>
  </si>
  <si>
    <t>Newell Brands Inc</t>
  </si>
  <si>
    <t>NWL</t>
  </si>
  <si>
    <t>0.065053</t>
  </si>
  <si>
    <t>5786654.000</t>
  </si>
  <si>
    <t>Invesco Ltd.</t>
  </si>
  <si>
    <t>IVZ</t>
  </si>
  <si>
    <t>0.064387</t>
  </si>
  <si>
    <t>4899758.000</t>
  </si>
  <si>
    <t>Essex Property Trust Inc.</t>
  </si>
  <si>
    <t>ESS</t>
  </si>
  <si>
    <t>0.064294</t>
  </si>
  <si>
    <t>785138.000</t>
  </si>
  <si>
    <t>Host Hotels &amp; Resorts Inc.</t>
  </si>
  <si>
    <t>HST</t>
  </si>
  <si>
    <t>0.064152</t>
  </si>
  <si>
    <t>8852500.000</t>
  </si>
  <si>
    <t>Conagra Brands Inc.</t>
  </si>
  <si>
    <t>CAG</t>
  </si>
  <si>
    <t>0.064057</t>
  </si>
  <si>
    <t>4946269.000</t>
  </si>
  <si>
    <t>Motorola Solutions Inc.</t>
  </si>
  <si>
    <t>MSI</t>
  </si>
  <si>
    <t>0.064015</t>
  </si>
  <si>
    <t>1942326.000</t>
  </si>
  <si>
    <t>United Rentals Inc.</t>
  </si>
  <si>
    <t>URI</t>
  </si>
  <si>
    <t>0.063687</t>
  </si>
  <si>
    <t>1004359.000</t>
  </si>
  <si>
    <t>American Water Works Company Inc.</t>
  </si>
  <si>
    <t>AWK</t>
  </si>
  <si>
    <t>0.063665</t>
  </si>
  <si>
    <t>2132546.000</t>
  </si>
  <si>
    <t>Verisk Analytics Inc</t>
  </si>
  <si>
    <t>VRSK</t>
  </si>
  <si>
    <t>0.063537</t>
  </si>
  <si>
    <t>1865614.000</t>
  </si>
  <si>
    <t>IDEXX Laboratories Inc.</t>
  </si>
  <si>
    <t>IDXX</t>
  </si>
  <si>
    <t>0.063515</t>
  </si>
  <si>
    <t>1051166.000</t>
  </si>
  <si>
    <t>Genuine Parts Company</t>
  </si>
  <si>
    <t>GPC</t>
  </si>
  <si>
    <t>0.063484</t>
  </si>
  <si>
    <t>1768379.000</t>
  </si>
  <si>
    <t>Realty Income Corporation</t>
  </si>
  <si>
    <t>O</t>
  </si>
  <si>
    <t>0.063462</t>
  </si>
  <si>
    <t>3380930.000</t>
  </si>
  <si>
    <t>Cboe Global Markets Inc</t>
  </si>
  <si>
    <t>CBOE</t>
  </si>
  <si>
    <t>0.063087</t>
  </si>
  <si>
    <t>1354657.000</t>
  </si>
  <si>
    <t>TechnipFMC Plc</t>
  </si>
  <si>
    <t>FTI</t>
  </si>
  <si>
    <t>0.062881</t>
  </si>
  <si>
    <t>5248053.000</t>
  </si>
  <si>
    <t>Albemarle Corporation</t>
  </si>
  <si>
    <t>ALB</t>
  </si>
  <si>
    <t>0.062748</t>
  </si>
  <si>
    <t>1322360.000</t>
  </si>
  <si>
    <t>DENTSPLY SIRONA Inc.</t>
  </si>
  <si>
    <t>XRAY</t>
  </si>
  <si>
    <t>0.062710</t>
  </si>
  <si>
    <t>2770475.000</t>
  </si>
  <si>
    <t>National Oilwell Varco Inc.</t>
  </si>
  <si>
    <t>NOV</t>
  </si>
  <si>
    <t>0.061977</t>
  </si>
  <si>
    <t>4529407.000</t>
  </si>
  <si>
    <t>E*TRADE Financial Corporation</t>
  </si>
  <si>
    <t>ETFC</t>
  </si>
  <si>
    <t>0.061834</t>
  </si>
  <si>
    <t>3314133.000</t>
  </si>
  <si>
    <t>Masco Corporation</t>
  </si>
  <si>
    <t>MAS</t>
  </si>
  <si>
    <t>0.061654</t>
  </si>
  <si>
    <t>3826911.000</t>
  </si>
  <si>
    <t>IQVIA Holdings Inc</t>
  </si>
  <si>
    <t>IQV</t>
  </si>
  <si>
    <t>0.061542</t>
  </si>
  <si>
    <t>1749320.000</t>
  </si>
  <si>
    <t>GGP Inc.</t>
  </si>
  <si>
    <t>GGP</t>
  </si>
  <si>
    <t>0.061380</t>
  </si>
  <si>
    <t>7500108.000</t>
  </si>
  <si>
    <t>Equifax Inc.</t>
  </si>
  <si>
    <t>EFX</t>
  </si>
  <si>
    <t>0.061368</t>
  </si>
  <si>
    <t>1433808.000</t>
  </si>
  <si>
    <t>Hess Corporation</t>
  </si>
  <si>
    <t>HES</t>
  </si>
  <si>
    <t>0.061339</t>
  </si>
  <si>
    <t>3181825.000</t>
  </si>
  <si>
    <t>Martin Marietta Materials Inc.</t>
  </si>
  <si>
    <t>MLM</t>
  </si>
  <si>
    <t>0.061330</t>
  </si>
  <si>
    <t>758074.000</t>
  </si>
  <si>
    <t>Franklin Resources Inc.</t>
  </si>
  <si>
    <t>BEN</t>
  </si>
  <si>
    <t>0.060888</t>
  </si>
  <si>
    <t>3933295.000</t>
  </si>
  <si>
    <t>EQT Corporation</t>
  </si>
  <si>
    <t>EQT</t>
  </si>
  <si>
    <t>0.060755</t>
  </si>
  <si>
    <t>2937860.000</t>
  </si>
  <si>
    <t>Eastman Chemical Company</t>
  </si>
  <si>
    <t>EMN</t>
  </si>
  <si>
    <t>0.060333</t>
  </si>
  <si>
    <t>1756449.000</t>
  </si>
  <si>
    <t>Seagate Technology PLC</t>
  </si>
  <si>
    <t>STX</t>
  </si>
  <si>
    <t>0.060196</t>
  </si>
  <si>
    <t>3486698.000</t>
  </si>
  <si>
    <t>TransDigm Group Incorporated</t>
  </si>
  <si>
    <t>TDG</t>
  </si>
  <si>
    <t>0.060150</t>
  </si>
  <si>
    <t>593840.000</t>
  </si>
  <si>
    <t>Entergy Corporation</t>
  </si>
  <si>
    <t>ETR</t>
  </si>
  <si>
    <t>0.059825</t>
  </si>
  <si>
    <t>2144926.000</t>
  </si>
  <si>
    <t>Loews Corporation</t>
  </si>
  <si>
    <t>L</t>
  </si>
  <si>
    <t>0.059789</t>
  </si>
  <si>
    <t>3294730.000</t>
  </si>
  <si>
    <t>Lennar Corporation Class A</t>
  </si>
  <si>
    <t>LEN</t>
  </si>
  <si>
    <t>0.059577</t>
  </si>
  <si>
    <t>2430751.000</t>
  </si>
  <si>
    <t>J. M. Smucker Company</t>
  </si>
  <si>
    <t>SJM</t>
  </si>
  <si>
    <t>0.058913</t>
  </si>
  <si>
    <t>1357895.000</t>
  </si>
  <si>
    <t>Quest Diagnostics Incorporated</t>
  </si>
  <si>
    <t>DGX</t>
  </si>
  <si>
    <t>0.058426</t>
  </si>
  <si>
    <t>1641679.000</t>
  </si>
  <si>
    <t>Cintas Corporation</t>
  </si>
  <si>
    <t>CTAS</t>
  </si>
  <si>
    <t>0.058398</t>
  </si>
  <si>
    <t>1022912.000</t>
  </si>
  <si>
    <t>Total System Services Inc.</t>
  </si>
  <si>
    <t>TSS</t>
  </si>
  <si>
    <t>0.057824</t>
  </si>
  <si>
    <t>1997247.000</t>
  </si>
  <si>
    <t>Ulta Beauty Inc</t>
  </si>
  <si>
    <t>ULTA</t>
  </si>
  <si>
    <t>0.057179</t>
  </si>
  <si>
    <t>696128.000</t>
  </si>
  <si>
    <t>CBRE Group Inc. Class A</t>
  </si>
  <si>
    <t>CBG</t>
  </si>
  <si>
    <t>0.056891</t>
  </si>
  <si>
    <t>3579019.000</t>
  </si>
  <si>
    <t>Ameren Corporation</t>
  </si>
  <si>
    <t>AEE</t>
  </si>
  <si>
    <t>0.056818</t>
  </si>
  <si>
    <t>2872259.000</t>
  </si>
  <si>
    <t>Cabot Oil &amp; Gas Corporation</t>
  </si>
  <si>
    <t>COG</t>
  </si>
  <si>
    <t>0.056776</t>
  </si>
  <si>
    <t>5674594.000</t>
  </si>
  <si>
    <t>Ball Corporation</t>
  </si>
  <si>
    <t>BLL</t>
  </si>
  <si>
    <t>0.056665</t>
  </si>
  <si>
    <t>4190773.000</t>
  </si>
  <si>
    <t>Synopsys Inc.</t>
  </si>
  <si>
    <t>SNPS</t>
  </si>
  <si>
    <t>0.056610</t>
  </si>
  <si>
    <t>1791189.000</t>
  </si>
  <si>
    <t>CarMax Inc.</t>
  </si>
  <si>
    <t>KMX</t>
  </si>
  <si>
    <t>0.056601</t>
  </si>
  <si>
    <t>2234218.000</t>
  </si>
  <si>
    <t>FirstEnergy Corp.</t>
  </si>
  <si>
    <t>FE</t>
  </si>
  <si>
    <t>0.056418</t>
  </si>
  <si>
    <t>5295719.000</t>
  </si>
  <si>
    <t>Unum Group</t>
  </si>
  <si>
    <t>UNM</t>
  </si>
  <si>
    <t>0.056138</t>
  </si>
  <si>
    <t>2736992.000</t>
  </si>
  <si>
    <t>C.H. Robinson Worldwide Inc.</t>
  </si>
  <si>
    <t>CHRW</t>
  </si>
  <si>
    <t>0.055772</t>
  </si>
  <si>
    <t>1685555.000</t>
  </si>
  <si>
    <t>Alliance Data Systems Corporation</t>
  </si>
  <si>
    <t>ADS</t>
  </si>
  <si>
    <t>0.055507</t>
  </si>
  <si>
    <t>575819.000</t>
  </si>
  <si>
    <t>Brown-Forman Corporation Class B</t>
  </si>
  <si>
    <t>BF.B</t>
  </si>
  <si>
    <t>0.055076</t>
  </si>
  <si>
    <t>2346999.000</t>
  </si>
  <si>
    <t>LKQ Corporation</t>
  </si>
  <si>
    <t>LKQ</t>
  </si>
  <si>
    <t>0.054973</t>
  </si>
  <si>
    <t>3629702.000</t>
  </si>
  <si>
    <t>Wynn Resorts Limited</t>
  </si>
  <si>
    <t>WYNN</t>
  </si>
  <si>
    <t>0.054875</t>
  </si>
  <si>
    <t>958529.000</t>
  </si>
  <si>
    <t>ANSYS Inc.</t>
  </si>
  <si>
    <t>ANSS</t>
  </si>
  <si>
    <t>0.054527</t>
  </si>
  <si>
    <t>1016840.000</t>
  </si>
  <si>
    <t>Citrix Systems Inc.</t>
  </si>
  <si>
    <t>CTXS</t>
  </si>
  <si>
    <t>0.054438</t>
  </si>
  <si>
    <t>1720553.000</t>
  </si>
  <si>
    <t>FMC Corporation</t>
  </si>
  <si>
    <t>FMC</t>
  </si>
  <si>
    <t>0.054389</t>
  </si>
  <si>
    <t>1577251.000</t>
  </si>
  <si>
    <t>Arconic Inc.</t>
  </si>
  <si>
    <t>ARNC</t>
  </si>
  <si>
    <t>0.054146</t>
  </si>
  <si>
    <t>5055666.000</t>
  </si>
  <si>
    <t>Cadence Design Systems Inc.</t>
  </si>
  <si>
    <t>CDNS</t>
  </si>
  <si>
    <t>0.054015</t>
  </si>
  <si>
    <t>3417020.000</t>
  </si>
  <si>
    <t>Tapestry Inc.</t>
  </si>
  <si>
    <t>TPR</t>
  </si>
  <si>
    <t>0.053965</t>
  </si>
  <si>
    <t>3365068.000</t>
  </si>
  <si>
    <t>Church &amp; Dwight Co. Inc.</t>
  </si>
  <si>
    <t>CHD</t>
  </si>
  <si>
    <t>0.053136</t>
  </si>
  <si>
    <t>3055027.000</t>
  </si>
  <si>
    <t>Xylem Inc.</t>
  </si>
  <si>
    <t>XYL</t>
  </si>
  <si>
    <t>0.053005</t>
  </si>
  <si>
    <t>2150286.000</t>
  </si>
  <si>
    <t>CMS Energy Corporation</t>
  </si>
  <si>
    <t>CMS</t>
  </si>
  <si>
    <t>0.052944</t>
  </si>
  <si>
    <t>3385499.000</t>
  </si>
  <si>
    <t>Whirlpool Corporation</t>
  </si>
  <si>
    <t>WHR</t>
  </si>
  <si>
    <t>0.052888</t>
  </si>
  <si>
    <t>888136.000</t>
  </si>
  <si>
    <t>Vornado Realty Trust</t>
  </si>
  <si>
    <t>VNO</t>
  </si>
  <si>
    <t>0.052838</t>
  </si>
  <si>
    <t>2057917.000</t>
  </si>
  <si>
    <t>DaVita Inc.</t>
  </si>
  <si>
    <t>DVA</t>
  </si>
  <si>
    <t>0.052393</t>
  </si>
  <si>
    <t>1858272.000</t>
  </si>
  <si>
    <t>L Brands Inc.</t>
  </si>
  <si>
    <t>LB</t>
  </si>
  <si>
    <t>0.052239</t>
  </si>
  <si>
    <t>2965020.000</t>
  </si>
  <si>
    <t>W.W. Grainger Inc.</t>
  </si>
  <si>
    <t>GWW</t>
  </si>
  <si>
    <t>0.052160</t>
  </si>
  <si>
    <t>622812.000</t>
  </si>
  <si>
    <t>Raymond James Financial Inc.</t>
  </si>
  <si>
    <t>RJF</t>
  </si>
  <si>
    <t>0.052052</t>
  </si>
  <si>
    <t>1552482.000</t>
  </si>
  <si>
    <t>Pentair plc</t>
  </si>
  <si>
    <t>PNR</t>
  </si>
  <si>
    <t>0.052003</t>
  </si>
  <si>
    <t>1991223.000</t>
  </si>
  <si>
    <t>ResMed Inc.</t>
  </si>
  <si>
    <t>RMD</t>
  </si>
  <si>
    <t>0.051722</t>
  </si>
  <si>
    <t>1686738.000</t>
  </si>
  <si>
    <t>Wyndham Worldwide Corporation</t>
  </si>
  <si>
    <t>WYN</t>
  </si>
  <si>
    <t>0.051598</t>
  </si>
  <si>
    <t>1252980.000</t>
  </si>
  <si>
    <t>Hologic Inc.</t>
  </si>
  <si>
    <t>HOLX</t>
  </si>
  <si>
    <t>0.051396</t>
  </si>
  <si>
    <t>3349862.000</t>
  </si>
  <si>
    <t>Perrigo Co. Plc</t>
  </si>
  <si>
    <t>PRGO</t>
  </si>
  <si>
    <t>0.051333</t>
  </si>
  <si>
    <t>1583954.000</t>
  </si>
  <si>
    <t>Darden Restaurants Inc.</t>
  </si>
  <si>
    <t>DRI</t>
  </si>
  <si>
    <t>0.051181</t>
  </si>
  <si>
    <t>1488489.000</t>
  </si>
  <si>
    <t>Nielsen Holdings Plc</t>
  </si>
  <si>
    <t>NLSN</t>
  </si>
  <si>
    <t>0.051029</t>
  </si>
  <si>
    <t>3990229.000</t>
  </si>
  <si>
    <t>Packaging Corporation of America</t>
  </si>
  <si>
    <t>PKG</t>
  </si>
  <si>
    <t>0.051008</t>
  </si>
  <si>
    <t>1120280.000</t>
  </si>
  <si>
    <t>International Flavors &amp; Fragrances Inc.</t>
  </si>
  <si>
    <t>IFF</t>
  </si>
  <si>
    <t>0.050709</t>
  </si>
  <si>
    <t>937509.000</t>
  </si>
  <si>
    <t>McCormick &amp; Company Incorporated</t>
  </si>
  <si>
    <t>MKC</t>
  </si>
  <si>
    <t>0.050666</t>
  </si>
  <si>
    <t>1423899.000</t>
  </si>
  <si>
    <t>Alexandria Real Estate Equities Inc.</t>
  </si>
  <si>
    <t>ARE</t>
  </si>
  <si>
    <t>0.050608</t>
  </si>
  <si>
    <t>1148282.000</t>
  </si>
  <si>
    <t>Cimarex Energy Co.</t>
  </si>
  <si>
    <t>XEC</t>
  </si>
  <si>
    <t>0.050308</t>
  </si>
  <si>
    <t>1118683.000</t>
  </si>
  <si>
    <t>Expeditors International of Washington Inc.</t>
  </si>
  <si>
    <t>EXPD</t>
  </si>
  <si>
    <t>0.050201</t>
  </si>
  <si>
    <t>2146332.000</t>
  </si>
  <si>
    <t>Gartner Inc.</t>
  </si>
  <si>
    <t>IT</t>
  </si>
  <si>
    <t>0.050125</t>
  </si>
  <si>
    <t>1097750.000</t>
  </si>
  <si>
    <t>CenterPoint Energy Inc.</t>
  </si>
  <si>
    <t>CNP</t>
  </si>
  <si>
    <t>0.049039</t>
  </si>
  <si>
    <t>5074650.000</t>
  </si>
  <si>
    <t>Henry Schein Inc.</t>
  </si>
  <si>
    <t>HSIC</t>
  </si>
  <si>
    <t>0.048889</t>
  </si>
  <si>
    <t>1893202.000</t>
  </si>
  <si>
    <t>Kansas City Southern</t>
  </si>
  <si>
    <t>KSU</t>
  </si>
  <si>
    <t>0.048400</t>
  </si>
  <si>
    <t>1276207.000</t>
  </si>
  <si>
    <t>PVH Corp.</t>
  </si>
  <si>
    <t>PVH</t>
  </si>
  <si>
    <t>0.048323</t>
  </si>
  <si>
    <t>962023.000</t>
  </si>
  <si>
    <t>Arthur J. Gallagher &amp; Co.</t>
  </si>
  <si>
    <t>AJG</t>
  </si>
  <si>
    <t>0.047995</t>
  </si>
  <si>
    <t>2148813.000</t>
  </si>
  <si>
    <t>Affiliated Managers Group Inc.</t>
  </si>
  <si>
    <t>AMG</t>
  </si>
  <si>
    <t>0.047934</t>
  </si>
  <si>
    <t>677859.000</t>
  </si>
  <si>
    <t>Akamai Technologies Inc.</t>
  </si>
  <si>
    <t>AKAM</t>
  </si>
  <si>
    <t>0.047579</t>
  </si>
  <si>
    <t>2071046.000</t>
  </si>
  <si>
    <t>HCP Inc.</t>
  </si>
  <si>
    <t>HCP</t>
  </si>
  <si>
    <t>0.047098</t>
  </si>
  <si>
    <t>5531119.000</t>
  </si>
  <si>
    <t>BorgWarner Inc.</t>
  </si>
  <si>
    <t>BWA</t>
  </si>
  <si>
    <t>0.046990</t>
  </si>
  <si>
    <t>2385638.000</t>
  </si>
  <si>
    <t>DISH Network Corporation Class A</t>
  </si>
  <si>
    <t>DISH</t>
  </si>
  <si>
    <t>0.046900</t>
  </si>
  <si>
    <t>2703070.000</t>
  </si>
  <si>
    <t>Cooper Companies Inc.</t>
  </si>
  <si>
    <t>COO</t>
  </si>
  <si>
    <t>0.046542</t>
  </si>
  <si>
    <t>577808.000</t>
  </si>
  <si>
    <t>Tiffany &amp; Co.</t>
  </si>
  <si>
    <t>TIF</t>
  </si>
  <si>
    <t>0.046192</t>
  </si>
  <si>
    <t>1220146.000</t>
  </si>
  <si>
    <t>Huntington Ingalls Industries Inc.</t>
  </si>
  <si>
    <t>HII</t>
  </si>
  <si>
    <t>0.045963</t>
  </si>
  <si>
    <t>545268.000</t>
  </si>
  <si>
    <t>Juniper Networks Inc.</t>
  </si>
  <si>
    <t>JNPR</t>
  </si>
  <si>
    <t>0.045836</t>
  </si>
  <si>
    <t>4523780.000</t>
  </si>
  <si>
    <t>Cincinnati Financial Corporation</t>
  </si>
  <si>
    <t>CINF</t>
  </si>
  <si>
    <t>0.045818</t>
  </si>
  <si>
    <t>1787176.000</t>
  </si>
  <si>
    <t>Viacom Inc. Class B</t>
  </si>
  <si>
    <t>VIAB</t>
  </si>
  <si>
    <t>0.045759</t>
  </si>
  <si>
    <t>4215682.000</t>
  </si>
  <si>
    <t>Kohl's Corporation</t>
  </si>
  <si>
    <t>KSS</t>
  </si>
  <si>
    <t>0.045204</t>
  </si>
  <si>
    <t>2099316.000</t>
  </si>
  <si>
    <t>Zions Bancorporation</t>
  </si>
  <si>
    <t>ZION</t>
  </si>
  <si>
    <t>0.045135</t>
  </si>
  <si>
    <t>2412244.000</t>
  </si>
  <si>
    <t>CA Inc.</t>
  </si>
  <si>
    <t>CA</t>
  </si>
  <si>
    <t>0.044682</t>
  </si>
  <si>
    <t>3750116.000</t>
  </si>
  <si>
    <t>J.B. Hunt Transport Services Inc.</t>
  </si>
  <si>
    <t>JBHT</t>
  </si>
  <si>
    <t>0.044608</t>
  </si>
  <si>
    <t>1047039.000</t>
  </si>
  <si>
    <t>Fortune Brands Home &amp; Security Inc.</t>
  </si>
  <si>
    <t>FBHS</t>
  </si>
  <si>
    <t>0.044402</t>
  </si>
  <si>
    <t>1806164.000</t>
  </si>
  <si>
    <t>Avery Dennison Corporation</t>
  </si>
  <si>
    <t>AVY</t>
  </si>
  <si>
    <t>0.044378</t>
  </si>
  <si>
    <t>1053497.000</t>
  </si>
  <si>
    <t>Snap-on Incorporated</t>
  </si>
  <si>
    <t>SNA</t>
  </si>
  <si>
    <t>0.044374</t>
  </si>
  <si>
    <t>685428.000</t>
  </si>
  <si>
    <t>Hasbro Inc.</t>
  </si>
  <si>
    <t>HAS</t>
  </si>
  <si>
    <t>0.044296</t>
  </si>
  <si>
    <t>1360610.000</t>
  </si>
  <si>
    <t>Varian Medical Systems Inc.</t>
  </si>
  <si>
    <t>VAR</t>
  </si>
  <si>
    <t>0.044021</t>
  </si>
  <si>
    <t>1120350.000</t>
  </si>
  <si>
    <t>Mid-America Apartment Communities Inc.</t>
  </si>
  <si>
    <t>MAA</t>
  </si>
  <si>
    <t>0.043537</t>
  </si>
  <si>
    <t>1342244.000</t>
  </si>
  <si>
    <t>Tractor Supply Company</t>
  </si>
  <si>
    <t>TSCO</t>
  </si>
  <si>
    <t>0.043456</t>
  </si>
  <si>
    <t>1571534.000</t>
  </si>
  <si>
    <t>Torchmark Corporation</t>
  </si>
  <si>
    <t>TMK</t>
  </si>
  <si>
    <t>0.043298</t>
  </si>
  <si>
    <t>1323519.000</t>
  </si>
  <si>
    <t>Universal Health Services Inc. Class B</t>
  </si>
  <si>
    <t>UHS</t>
  </si>
  <si>
    <t>0.042893</t>
  </si>
  <si>
    <t>1059362.000</t>
  </si>
  <si>
    <t>Extra Space Storage Inc.</t>
  </si>
  <si>
    <t>EXR</t>
  </si>
  <si>
    <t>0.042793</t>
  </si>
  <si>
    <t>1476800.000</t>
  </si>
  <si>
    <t>CF Industries Holdings Inc.</t>
  </si>
  <si>
    <t>CF</t>
  </si>
  <si>
    <t>0.042512</t>
  </si>
  <si>
    <t>2760070.000</t>
  </si>
  <si>
    <t>VeriSign Inc.</t>
  </si>
  <si>
    <t>VRSN</t>
  </si>
  <si>
    <t>0.041975</t>
  </si>
  <si>
    <t>1061630.000</t>
  </si>
  <si>
    <t>Norwegian Cruise Line Holdings Ltd.</t>
  </si>
  <si>
    <t>NCLH</t>
  </si>
  <si>
    <t>0.041588</t>
  </si>
  <si>
    <t>2101972.000</t>
  </si>
  <si>
    <t>Western Union Company</t>
  </si>
  <si>
    <t>WU</t>
  </si>
  <si>
    <t>0.041400</t>
  </si>
  <si>
    <t>5548360.000</t>
  </si>
  <si>
    <t>Advanced Micro Devices Inc.</t>
  </si>
  <si>
    <t>AMD</t>
  </si>
  <si>
    <t>0.041219</t>
  </si>
  <si>
    <t>9637526.000</t>
  </si>
  <si>
    <t>Michael Kors Holdings Ltd</t>
  </si>
  <si>
    <t>KORS</t>
  </si>
  <si>
    <t>0.041151</t>
  </si>
  <si>
    <t>1812654.000</t>
  </si>
  <si>
    <t>SL Green Realty Corp.</t>
  </si>
  <si>
    <t>SLG</t>
  </si>
  <si>
    <t>0.041021</t>
  </si>
  <si>
    <t>1216324.000</t>
  </si>
  <si>
    <t>Iron Mountain Inc.</t>
  </si>
  <si>
    <t>IRM</t>
  </si>
  <si>
    <t>0.040796</t>
  </si>
  <si>
    <t>3165672.000</t>
  </si>
  <si>
    <t>Coty Inc. Class A</t>
  </si>
  <si>
    <t>COTY</t>
  </si>
  <si>
    <t>0.040674</t>
  </si>
  <si>
    <t>5626356.000</t>
  </si>
  <si>
    <t>UDR Inc.</t>
  </si>
  <si>
    <t>UDR</t>
  </si>
  <si>
    <t>0.040043</t>
  </si>
  <si>
    <t>3150289.000</t>
  </si>
  <si>
    <t>A. O. Smith Corporation</t>
  </si>
  <si>
    <t>AOS</t>
  </si>
  <si>
    <t>0.039920</t>
  </si>
  <si>
    <t>1749980.000</t>
  </si>
  <si>
    <t>XL Group Ltd</t>
  </si>
  <si>
    <t>XL</t>
  </si>
  <si>
    <t>0.039777</t>
  </si>
  <si>
    <t>3201178.000</t>
  </si>
  <si>
    <t>Harley-Davidson Inc.</t>
  </si>
  <si>
    <t>HOG</t>
  </si>
  <si>
    <t>0.039732</t>
  </si>
  <si>
    <t>2102933.000</t>
  </si>
  <si>
    <t>Mosaic Company</t>
  </si>
  <si>
    <t>MOS</t>
  </si>
  <si>
    <t>0.039624</t>
  </si>
  <si>
    <t>4154876.000</t>
  </si>
  <si>
    <t>Regency Centers Corporation</t>
  </si>
  <si>
    <t>REG</t>
  </si>
  <si>
    <t>1747281.000</t>
  </si>
  <si>
    <t>Nasdaq Inc.</t>
  </si>
  <si>
    <t>NDAQ</t>
  </si>
  <si>
    <t>0.039599</t>
  </si>
  <si>
    <t>1396981.000</t>
  </si>
  <si>
    <t>PulteGroup Inc.</t>
  </si>
  <si>
    <t>PHM</t>
  </si>
  <si>
    <t>0.039509</t>
  </si>
  <si>
    <t>3248760.000</t>
  </si>
  <si>
    <t>Leucadia National Corporation</t>
  </si>
  <si>
    <t>LUK</t>
  </si>
  <si>
    <t>0.038631</t>
  </si>
  <si>
    <t>3919040.000</t>
  </si>
  <si>
    <t>Alaska Air Group Inc.</t>
  </si>
  <si>
    <t>ALK</t>
  </si>
  <si>
    <t>0.038432</t>
  </si>
  <si>
    <t>1458225.000</t>
  </si>
  <si>
    <t>Hormel Foods Corporation</t>
  </si>
  <si>
    <t>HRL</t>
  </si>
  <si>
    <t>0.038407</t>
  </si>
  <si>
    <t>3174692.000</t>
  </si>
  <si>
    <t>Everest Re Group Ltd.</t>
  </si>
  <si>
    <t>RE</t>
  </si>
  <si>
    <t>0.038380</t>
  </si>
  <si>
    <t>488944.000</t>
  </si>
  <si>
    <t>Alliant Energy Corp</t>
  </si>
  <si>
    <t>LNT</t>
  </si>
  <si>
    <t>0.038293</t>
  </si>
  <si>
    <t>2728291.000</t>
  </si>
  <si>
    <t>Duke Realty Corporation</t>
  </si>
  <si>
    <t>DRE</t>
  </si>
  <si>
    <t>0.038182</t>
  </si>
  <si>
    <t>4228608.000</t>
  </si>
  <si>
    <t>F5 Networks Inc.</t>
  </si>
  <si>
    <t>FFIV</t>
  </si>
  <si>
    <t>0.038072</t>
  </si>
  <si>
    <t>773186.000</t>
  </si>
  <si>
    <t>Federal Realty Investment Trust</t>
  </si>
  <si>
    <t>FRT</t>
  </si>
  <si>
    <t>0.037419</t>
  </si>
  <si>
    <t>862046.000</t>
  </si>
  <si>
    <t>Campbell Soup Company</t>
  </si>
  <si>
    <t>CPB</t>
  </si>
  <si>
    <t>0.037240</t>
  </si>
  <si>
    <t>2310516.000</t>
  </si>
  <si>
    <t>Sealed Air Corporation</t>
  </si>
  <si>
    <t>SEE</t>
  </si>
  <si>
    <t>0.037112</t>
  </si>
  <si>
    <t>2165318.000</t>
  </si>
  <si>
    <t>NRG Energy Inc.</t>
  </si>
  <si>
    <t>NRG</t>
  </si>
  <si>
    <t>0.037092</t>
  </si>
  <si>
    <t>3680060.000</t>
  </si>
  <si>
    <t>Pinnacle West Capital Corporation</t>
  </si>
  <si>
    <t>PNW</t>
  </si>
  <si>
    <t>0.036885</t>
  </si>
  <si>
    <t>1310018.000</t>
  </si>
  <si>
    <t>Qorvo Inc.</t>
  </si>
  <si>
    <t>QRVO</t>
  </si>
  <si>
    <t>0.036753</t>
  </si>
  <si>
    <t>1514565.000</t>
  </si>
  <si>
    <t>Interpublic Group of Companies Inc.</t>
  </si>
  <si>
    <t>IPG</t>
  </si>
  <si>
    <t>0.035762</t>
  </si>
  <si>
    <t>4730262.000</t>
  </si>
  <si>
    <t>Goodyear Tire &amp; Rubber Company</t>
  </si>
  <si>
    <t>GT</t>
  </si>
  <si>
    <t>0.035599</t>
  </si>
  <si>
    <t>3008249.000</t>
  </si>
  <si>
    <t>Jacobs Engineering Group Inc.</t>
  </si>
  <si>
    <t>JEC</t>
  </si>
  <si>
    <t>0.035331</t>
  </si>
  <si>
    <t>1442977.000</t>
  </si>
  <si>
    <t>Hanesbrands Inc.</t>
  </si>
  <si>
    <t>HBI</t>
  </si>
  <si>
    <t>0.035138</t>
  </si>
  <si>
    <t>4464541.000</t>
  </si>
  <si>
    <t>PerkinElmer Inc.</t>
  </si>
  <si>
    <t>PKI</t>
  </si>
  <si>
    <t>0.035061</t>
  </si>
  <si>
    <t>1282145.000</t>
  </si>
  <si>
    <t>Scripps Networks Interactive Inc. Class A</t>
  </si>
  <si>
    <t>SNI</t>
  </si>
  <si>
    <t>0.034624</t>
  </si>
  <si>
    <t>1120888.000</t>
  </si>
  <si>
    <t>Advance Auto Parts Inc.</t>
  </si>
  <si>
    <t>AAP</t>
  </si>
  <si>
    <t>0.034474</t>
  </si>
  <si>
    <t>866343.000</t>
  </si>
  <si>
    <t>Chipotle Mexican Grill Inc.</t>
  </si>
  <si>
    <t>CMG</t>
  </si>
  <si>
    <t>0.034372</t>
  </si>
  <si>
    <t>299740.000</t>
  </si>
  <si>
    <t>NiSource Inc</t>
  </si>
  <si>
    <t>NI</t>
  </si>
  <si>
    <t>0.034347</t>
  </si>
  <si>
    <t>4040340.000</t>
  </si>
  <si>
    <t>Macy's Inc</t>
  </si>
  <si>
    <t>M</t>
  </si>
  <si>
    <t>0.033820</t>
  </si>
  <si>
    <t>3650137.000</t>
  </si>
  <si>
    <t>Allegion PLC</t>
  </si>
  <si>
    <t>ALLE</t>
  </si>
  <si>
    <t>0.033661</t>
  </si>
  <si>
    <t>1132338.000</t>
  </si>
  <si>
    <t>Fluor Corporation</t>
  </si>
  <si>
    <t>FLR</t>
  </si>
  <si>
    <t>0.032370</t>
  </si>
  <si>
    <t>1636388.000</t>
  </si>
  <si>
    <t>Helmerich &amp; Payne Inc.</t>
  </si>
  <si>
    <t>HP</t>
  </si>
  <si>
    <t>0.031433</t>
  </si>
  <si>
    <t>1273856.000</t>
  </si>
  <si>
    <t>Gap Inc.</t>
  </si>
  <si>
    <t>GPS</t>
  </si>
  <si>
    <t>0.031036</t>
  </si>
  <si>
    <t>2654279.000</t>
  </si>
  <si>
    <t>Robert Half International Inc.</t>
  </si>
  <si>
    <t>RHI</t>
  </si>
  <si>
    <t>0.030693</t>
  </si>
  <si>
    <t>1539542.000</t>
  </si>
  <si>
    <t>AES Corporation</t>
  </si>
  <si>
    <t>AES</t>
  </si>
  <si>
    <t>0.030022</t>
  </si>
  <si>
    <t>7775210.000</t>
  </si>
  <si>
    <t>Garmin Ltd.</t>
  </si>
  <si>
    <t>GRMN</t>
  </si>
  <si>
    <t>0.029841</t>
  </si>
  <si>
    <t>1379080.000</t>
  </si>
  <si>
    <t>Kimco Realty Corporation</t>
  </si>
  <si>
    <t>KIM</t>
  </si>
  <si>
    <t>0.029795</t>
  </si>
  <si>
    <t>4971975.000</t>
  </si>
  <si>
    <t>Acuity Brands Inc.</t>
  </si>
  <si>
    <t>AYI</t>
  </si>
  <si>
    <t>0.028896</t>
  </si>
  <si>
    <t>513121.000</t>
  </si>
  <si>
    <t>Macerich Company</t>
  </si>
  <si>
    <t>MAC</t>
  </si>
  <si>
    <t>1299862.000</t>
  </si>
  <si>
    <t>FLIR Systems Inc.</t>
  </si>
  <si>
    <t>FLIR</t>
  </si>
  <si>
    <t>0.028683</t>
  </si>
  <si>
    <t>1619917.000</t>
  </si>
  <si>
    <t>Newfield Exploration Company</t>
  </si>
  <si>
    <t>NFX</t>
  </si>
  <si>
    <t>0.028501</t>
  </si>
  <si>
    <t>2338153.000</t>
  </si>
  <si>
    <t>Xerox Corporation</t>
  </si>
  <si>
    <t>XRX</t>
  </si>
  <si>
    <t>0.028495</t>
  </si>
  <si>
    <t>2538701.000</t>
  </si>
  <si>
    <t>People's United Financial Inc.</t>
  </si>
  <si>
    <t>PBCT</t>
  </si>
  <si>
    <t>0.028278</t>
  </si>
  <si>
    <t>4120423.000</t>
  </si>
  <si>
    <t>Leggett &amp; Platt Incorporated</t>
  </si>
  <si>
    <t>LEG</t>
  </si>
  <si>
    <t>0.027313</t>
  </si>
  <si>
    <t>1596178.000</t>
  </si>
  <si>
    <t>Brighthouse Financial Inc.</t>
  </si>
  <si>
    <t>BHF</t>
  </si>
  <si>
    <t>0.027245</t>
  </si>
  <si>
    <t>1185214.000</t>
  </si>
  <si>
    <t>News Corporation Class A</t>
  </si>
  <si>
    <t>NWSA</t>
  </si>
  <si>
    <t>0.026995</t>
  </si>
  <si>
    <t>4486178.000</t>
  </si>
  <si>
    <t>Apartment Investment and Management Company Class A</t>
  </si>
  <si>
    <t>AIV</t>
  </si>
  <si>
    <t>0.026650</t>
  </si>
  <si>
    <t>1847275.000</t>
  </si>
  <si>
    <t>SCANA Corporation</t>
  </si>
  <si>
    <t>SCG</t>
  </si>
  <si>
    <t>0.026420</t>
  </si>
  <si>
    <t>1684862.000</t>
  </si>
  <si>
    <t>Ralph Lauren Corporation Class A</t>
  </si>
  <si>
    <t>RL</t>
  </si>
  <si>
    <t>0.025429</t>
  </si>
  <si>
    <t>681336.000</t>
  </si>
  <si>
    <t>Stericycle Inc.</t>
  </si>
  <si>
    <t>SRCL</t>
  </si>
  <si>
    <t>0.025282</t>
  </si>
  <si>
    <t>1002551.000</t>
  </si>
  <si>
    <t>Quanta Services Inc.</t>
  </si>
  <si>
    <t>PWR</t>
  </si>
  <si>
    <t>0.024645</t>
  </si>
  <si>
    <t>1790512.000</t>
  </si>
  <si>
    <t>Nordstrom Inc.</t>
  </si>
  <si>
    <t>JWN</t>
  </si>
  <si>
    <t>0.024474</t>
  </si>
  <si>
    <t>1386862.000</t>
  </si>
  <si>
    <t>Foot Locker Inc.</t>
  </si>
  <si>
    <t>FL</t>
  </si>
  <si>
    <t>0.024277</t>
  </si>
  <si>
    <t>1488358.000</t>
  </si>
  <si>
    <t>Flowserve Corporation</t>
  </si>
  <si>
    <t>FLS</t>
  </si>
  <si>
    <t>0.023507</t>
  </si>
  <si>
    <t>1534935.000</t>
  </si>
  <si>
    <t>H&amp;R Block Inc.</t>
  </si>
  <si>
    <t>HRB</t>
  </si>
  <si>
    <t>0.022767</t>
  </si>
  <si>
    <t>2477867.000</t>
  </si>
  <si>
    <t>Assurant Inc.</t>
  </si>
  <si>
    <t>AIZ</t>
  </si>
  <si>
    <t>0.022386</t>
  </si>
  <si>
    <t>663350.000</t>
  </si>
  <si>
    <t>CSRA Inc.</t>
  </si>
  <si>
    <t>CSRA</t>
  </si>
  <si>
    <t>0.022169</t>
  </si>
  <si>
    <t>1959751.000</t>
  </si>
  <si>
    <t>Mattel Inc.</t>
  </si>
  <si>
    <t>MAT</t>
  </si>
  <si>
    <t>0.021878</t>
  </si>
  <si>
    <t>4011684.000</t>
  </si>
  <si>
    <t>Discovery Communications Inc. Class C</t>
  </si>
  <si>
    <t>DISCK</t>
  </si>
  <si>
    <t>0.020557</t>
  </si>
  <si>
    <t>2569392.000</t>
  </si>
  <si>
    <t>Envision Healthcare Corp.</t>
  </si>
  <si>
    <t>EVHC</t>
  </si>
  <si>
    <t>0.017557</t>
  </si>
  <si>
    <t>1390146.000</t>
  </si>
  <si>
    <t>TripAdvisor Inc.</t>
  </si>
  <si>
    <t>TRIP</t>
  </si>
  <si>
    <t>0.016658</t>
  </si>
  <si>
    <t>1340201.000</t>
  </si>
  <si>
    <t>Range Resources Corporation</t>
  </si>
  <si>
    <t>RRC</t>
  </si>
  <si>
    <t>0.016485</t>
  </si>
  <si>
    <t>2709443.000</t>
  </si>
  <si>
    <t>Chesapeake Energy Corporation</t>
  </si>
  <si>
    <t>CHK</t>
  </si>
  <si>
    <t>0.016086</t>
  </si>
  <si>
    <t>10897426.000</t>
  </si>
  <si>
    <t>Navient Corp</t>
  </si>
  <si>
    <t>NAVI</t>
  </si>
  <si>
    <t>0.015556</t>
  </si>
  <si>
    <t>3160735.000</t>
  </si>
  <si>
    <t>Discovery Communications Inc. Class A</t>
  </si>
  <si>
    <t>DISCA</t>
  </si>
  <si>
    <t>0.015009</t>
  </si>
  <si>
    <t>1774395.000</t>
  </si>
  <si>
    <t>Signet Jewelers Limited</t>
  </si>
  <si>
    <t>SIG</t>
  </si>
  <si>
    <t>0.014029</t>
  </si>
  <si>
    <t>721141.000</t>
  </si>
  <si>
    <t>Patterson Companies Inc.</t>
  </si>
  <si>
    <t>PDCO</t>
  </si>
  <si>
    <t>0.012723</t>
  </si>
  <si>
    <t>984820.000</t>
  </si>
  <si>
    <t>Under Armour Inc. Class A</t>
  </si>
  <si>
    <t>UAA</t>
  </si>
  <si>
    <t>0.011568</t>
  </si>
  <si>
    <t>2146161.000</t>
  </si>
  <si>
    <t>Under Armour Inc. Class C</t>
  </si>
  <si>
    <t>UA</t>
  </si>
  <si>
    <t>0.010750</t>
  </si>
  <si>
    <t>2159560.000</t>
  </si>
  <si>
    <t>News Corporation Class B</t>
  </si>
  <si>
    <t>NWS</t>
  </si>
  <si>
    <t>0.008091</t>
  </si>
  <si>
    <t>1312281.000</t>
  </si>
  <si>
    <t>Euro</t>
  </si>
  <si>
    <t>CASH_EUR</t>
  </si>
  <si>
    <t>0.000003</t>
  </si>
  <si>
    <t>5976.700</t>
  </si>
  <si>
    <r>
      <rPr>
        <i/>
        <sz val="10"/>
        <rFont val="Arial"/>
      </rPr>
      <t>This material expires 20 days after the current quarter end</t>
    </r>
  </si>
  <si>
    <r>
      <rPr>
        <sz val="10"/>
        <rFont val="Arial"/>
      </rPr>
      <t>This analysis or any portion thereof may not be revised or changed in any way, reprinted, sold or redistributed without the written consent of SSGA.</t>
    </r>
  </si>
  <si>
    <r>
      <rPr>
        <sz val="10"/>
        <rFont val="Arial"/>
      </rPr>
      <t>Portfolio holdings, allocations and weightings are as of the date indicated, are subject to change and should not be considered a recommendation to buy individual securities. For most recent information visit www.spdrs.com.</t>
    </r>
  </si>
  <si>
    <r>
      <rPr>
        <i/>
        <sz val="10"/>
        <rFont val="Arial"/>
      </rPr>
      <t>Important Risk Information</t>
    </r>
  </si>
  <si>
    <r>
      <rPr>
        <sz val="10"/>
        <rFont val="Arial"/>
      </rPr>
      <t>ETFs trade like stocks, are subject to investment risk, fluctuate in market value and may trade at prices above or below the ETFs net asset value. Brokerage commissions and ETF expenses will reduce returns.</t>
    </r>
  </si>
  <si>
    <r>
      <rPr>
        <sz val="10"/>
        <rFont val="Arial"/>
      </rPr>
      <t>Intellectual Property Information: Standard &amp; Poor's®, S&amp;P® and SPDR® are registered trademarks of Standard &amp; Poor’s Financial Services LLC (S&amp;P); Dow Jones is a registered trademark of Dow Jones Trademark Holdings LLC (Dow Jones); and these trademarks have been licensed for use by S&amp;P Dow Jones Indices LLC (SPDJI) and sublicensed for certain purposes by State Street Corporation. State Street Corporation’s financial products are not sponsored, endorsed, sold or promoted by SPDJI, Dow Jones, S&amp;P, their respective affiliates and third party licensors and none of such parties make any representation regarding the advisability of investing in such product(s) nor do they have any liability in relation thereto, including for any errors, omissions, or interruptions of any index.</t>
    </r>
  </si>
  <si>
    <r>
      <rPr>
        <sz val="10"/>
        <rFont val="Arial"/>
      </rPr>
      <t> 
Distributor: State Street Global Advisors Funds Distributors, LLC, member FINRA, SIPC, an indirect wholly owned subsidiary of State Street Corporation. References to State Street may include State Street Corporation and its affiliates. Certain State Street affiliates provide services and receive fees from the SPDR ETFs. ALPS Distributors, Inc., member FINRA, is distributor for SPDR® S&amp;P 500®, SPDR® S&amp;P MidCap 400® and SPDR® Dow Jones Industrial Average, all unit investment trusts. ALPS Portfolio Solutions Distributor, Inc., member FINRA, is distributor for Select Sector SPDRs. ALPS Distributors, Inc. and ALPS Portfolio Solutions Distributor, Inc. are not affiliated with State Street Global Advisors Funds Distributors, LLC.</t>
    </r>
  </si>
  <si>
    <r>
      <rPr>
        <b/>
        <sz val="10"/>
        <rFont val="Arial"/>
      </rPr>
      <t>Before investing, consider the funds' investment objectives, risks, charges and expenses. To obtain a prospectus which contains this and other information, call 1-866-787-2257 or visit www.spdrs.com. Read it carefully.</t>
    </r>
  </si>
  <si>
    <r>
      <rPr>
        <b/>
        <sz val="10"/>
        <rFont val="Arial"/>
      </rPr>
      <t>                                                                         Not FDIC Insured • No Bank Guarantee • May Lose Value</t>
    </r>
  </si>
  <si>
    <r>
      <rPr>
        <sz val="10"/>
        <rFont val="Arial"/>
      </rPr>
      <t>IBG-23891</t>
    </r>
  </si>
  <si>
    <r>
      <rPr>
        <sz val="10"/>
        <rFont val="Arial"/>
      </rPr>
      <t>SPD001349</t>
    </r>
  </si>
  <si>
    <t>Ticker</t>
  </si>
  <si>
    <t>Last</t>
  </si>
  <si>
    <t>MktCap</t>
  </si>
  <si>
    <t>Float</t>
  </si>
  <si>
    <t>Agilent Technologies Inc</t>
  </si>
  <si>
    <t>American Airlines Group Inc</t>
  </si>
  <si>
    <t>Apple Inc</t>
  </si>
  <si>
    <t>AbbVie Inc</t>
  </si>
  <si>
    <t>AmerisourceBergen Corp</t>
  </si>
  <si>
    <t>Accenture PLC</t>
  </si>
  <si>
    <t>Adobe Systems Inc</t>
  </si>
  <si>
    <t>Archer-Daniels-Midland Co</t>
  </si>
  <si>
    <t>Alliance Data Systems Corp</t>
  </si>
  <si>
    <t>Ameren Corp</t>
  </si>
  <si>
    <t>American Electric Power Co Inc</t>
  </si>
  <si>
    <t>AES Corporation (The)</t>
  </si>
  <si>
    <t>AFLAC Inc</t>
  </si>
  <si>
    <t>Allergan PLC</t>
  </si>
  <si>
    <t>American International Group Inc</t>
  </si>
  <si>
    <t>Apartment Investment and Management Co</t>
  </si>
  <si>
    <t>Akamai Technologies Inc</t>
  </si>
  <si>
    <t>Albemarle Corp</t>
  </si>
  <si>
    <t>Align Technology Inc</t>
  </si>
  <si>
    <t>Allstate Corp (The)</t>
  </si>
  <si>
    <t>Allegion Plc</t>
  </si>
  <si>
    <t>Alexion Pharmaceuticals Inc</t>
  </si>
  <si>
    <t>Advanced Micro Devices Inc</t>
  </si>
  <si>
    <t>AMETEK Inc</t>
  </si>
  <si>
    <t>Amgen Inc</t>
  </si>
  <si>
    <t>Ameriprise Financial Inc</t>
  </si>
  <si>
    <t>American Tower Corp</t>
  </si>
  <si>
    <t>Amazon.com Inc</t>
  </si>
  <si>
    <t>ANSYS Inc</t>
  </si>
  <si>
    <t>Anthem Inc</t>
  </si>
  <si>
    <t>Aon PLC</t>
  </si>
  <si>
    <t>A. O. Smith Corp</t>
  </si>
  <si>
    <t>Apache Corp</t>
  </si>
  <si>
    <t>Anadarko Petroleum Corp</t>
  </si>
  <si>
    <t>Amphenol Corp</t>
  </si>
  <si>
    <t>Aptiv Plc</t>
  </si>
  <si>
    <t>Arconic Inc</t>
  </si>
  <si>
    <t>Activision Blizzard Inc</t>
  </si>
  <si>
    <t>Broadcom Ltd</t>
  </si>
  <si>
    <t>Avery Dennison Corp</t>
  </si>
  <si>
    <t>American Water Works Company Inc</t>
  </si>
  <si>
    <t>American Express Co</t>
  </si>
  <si>
    <t>AutoZone Inc</t>
  </si>
  <si>
    <t>Boeing Co</t>
  </si>
  <si>
    <t>Bank of America Corp</t>
  </si>
  <si>
    <t>Baxter International Inc</t>
  </si>
  <si>
    <t>BB&amp;T Corp</t>
  </si>
  <si>
    <t>Best Buy Co Inc</t>
  </si>
  <si>
    <t>Becton, Dickinson and Co</t>
  </si>
  <si>
    <t>Franklin Resources Inc</t>
  </si>
  <si>
    <t>Brown-Forman Corp</t>
  </si>
  <si>
    <t>Brighthouse Financial Inc</t>
  </si>
  <si>
    <t>Baker Hughes a GE Co</t>
  </si>
  <si>
    <t>Biogen Inc</t>
  </si>
  <si>
    <t>Bank of New York Mellon Corp (The)</t>
  </si>
  <si>
    <t>Blackrock Inc</t>
  </si>
  <si>
    <t>Ball Corp</t>
  </si>
  <si>
    <t>Bristol-Myers Squibb Co</t>
  </si>
  <si>
    <t>Berkshire Hathaway Inc</t>
  </si>
  <si>
    <t>Boston Scientific Corp</t>
  </si>
  <si>
    <t>BorgWarner Inc</t>
  </si>
  <si>
    <t>Boston Properties Inc</t>
  </si>
  <si>
    <t>Citigroup Inc</t>
  </si>
  <si>
    <t>CA Inc</t>
  </si>
  <si>
    <t>Conagra Brands Inc</t>
  </si>
  <si>
    <t>Cardinal Health Inc</t>
  </si>
  <si>
    <t>Caterpillar Inc</t>
  </si>
  <si>
    <t>Chubb Ltd</t>
  </si>
  <si>
    <t>CBRE Group Inc</t>
  </si>
  <si>
    <t>CBS Corp</t>
  </si>
  <si>
    <t>CCL</t>
  </si>
  <si>
    <t>Carnival Corp</t>
  </si>
  <si>
    <t>Cadence Design Systems Inc</t>
  </si>
  <si>
    <t>Celgene Corp</t>
  </si>
  <si>
    <t>Cerner Corp</t>
  </si>
  <si>
    <t>CF Industries Holdings Inc</t>
  </si>
  <si>
    <t>Citizens Financial Group Inc</t>
  </si>
  <si>
    <t>Chesapeake Energy Corp</t>
  </si>
  <si>
    <t>Charter Communications Inc</t>
  </si>
  <si>
    <t>Cigna Corp</t>
  </si>
  <si>
    <t>Cincinnati Financial Corp</t>
  </si>
  <si>
    <t>Colgate-Palmolive Co</t>
  </si>
  <si>
    <t>Clorox Co (The)</t>
  </si>
  <si>
    <t>Comerica Inc</t>
  </si>
  <si>
    <t>Comcast Corp</t>
  </si>
  <si>
    <t>CME Group Inc</t>
  </si>
  <si>
    <t>Chipotle Mexican Grill Inc</t>
  </si>
  <si>
    <t>CMS Energy Corp</t>
  </si>
  <si>
    <t>Centene Corp</t>
  </si>
  <si>
    <t>Capital One Financial Corp.</t>
  </si>
  <si>
    <t>Cabot Oil &amp; Gas Corp</t>
  </si>
  <si>
    <t>Cooper Companies Inc. (The)</t>
  </si>
  <si>
    <t>Conocophillips</t>
  </si>
  <si>
    <t>Costco Wholesale Corp</t>
  </si>
  <si>
    <t>Coty Inc</t>
  </si>
  <si>
    <t>Campbell Soup Co</t>
  </si>
  <si>
    <t>salesforce.com Inc</t>
  </si>
  <si>
    <t>Cisco Systems Inc</t>
  </si>
  <si>
    <t>CSRA Inc</t>
  </si>
  <si>
    <t>CSX Corp</t>
  </si>
  <si>
    <t>Cintas Corp</t>
  </si>
  <si>
    <t>CenturyLink Inc</t>
  </si>
  <si>
    <t>Cognizant Technology Solutions Corp</t>
  </si>
  <si>
    <t>CVS Health Corp</t>
  </si>
  <si>
    <t>Chevron Corp</t>
  </si>
  <si>
    <t>Concho Resources Inc</t>
  </si>
  <si>
    <t>Delta Air Lines Inc</t>
  </si>
  <si>
    <t>Deere &amp; Co</t>
  </si>
  <si>
    <t>Dollar General Corp</t>
  </si>
  <si>
    <t>Quest Diagnostics Inc</t>
  </si>
  <si>
    <t>Danaher Corp</t>
  </si>
  <si>
    <t>Walt Disney Co (The)</t>
  </si>
  <si>
    <t>Discovery Communications Inc</t>
  </si>
  <si>
    <t>DISH Network Corp</t>
  </si>
  <si>
    <t>Digital Realty Trust Inc</t>
  </si>
  <si>
    <t>Dollar Tree Inc</t>
  </si>
  <si>
    <t>Dover Corp</t>
  </si>
  <si>
    <t>Dr Pepper Snapple Group Inc</t>
  </si>
  <si>
    <t>Duke Realty Corp</t>
  </si>
  <si>
    <t>DTE Energy Co</t>
  </si>
  <si>
    <t>Duke Energy Corp</t>
  </si>
  <si>
    <t>DaVita Inc</t>
  </si>
  <si>
    <t>Devon Energy Corp</t>
  </si>
  <si>
    <t>DowDuPont Inc</t>
  </si>
  <si>
    <t>DXC Technology Company</t>
  </si>
  <si>
    <t>Estee Lauder Companies Inc. (The)</t>
  </si>
  <si>
    <t>Eastman Chemical Co</t>
  </si>
  <si>
    <t>Equinix Inc</t>
  </si>
  <si>
    <t>EQT Corp</t>
  </si>
  <si>
    <t>Express Scripts Holding Co</t>
  </si>
  <si>
    <t>Eaton Corp Plc</t>
  </si>
  <si>
    <t>Entergy Corp.</t>
  </si>
  <si>
    <t>Envision Healthcare Corp</t>
  </si>
  <si>
    <t>Edwards Lifesciences Corp</t>
  </si>
  <si>
    <t>Exelon Corp</t>
  </si>
  <si>
    <t>Expedia Inc</t>
  </si>
  <si>
    <t>Extra Space Storage Inc</t>
  </si>
  <si>
    <t>Ford Motor Co</t>
  </si>
  <si>
    <t>Fastenal Co</t>
  </si>
  <si>
    <t>Facebook Inc</t>
  </si>
  <si>
    <t>Fortune Brands Home &amp; Security Inc</t>
  </si>
  <si>
    <t>Freeport-McMoRan Inc</t>
  </si>
  <si>
    <t>FedEx Corp.</t>
  </si>
  <si>
    <t>F5 Networks Inc</t>
  </si>
  <si>
    <t>Fidelity National Information Services Inc</t>
  </si>
  <si>
    <t>FLIR Systems Inc</t>
  </si>
  <si>
    <t>Fluor Corp</t>
  </si>
  <si>
    <t>Flowserve Corp.</t>
  </si>
  <si>
    <t>FMC Corp.</t>
  </si>
  <si>
    <t>Twenty-First Century Fox Inc</t>
  </si>
  <si>
    <t>TechnipFMC plc</t>
  </si>
  <si>
    <t>Fortive Corp</t>
  </si>
  <si>
    <t>General Dynamics Corp</t>
  </si>
  <si>
    <t>General Electric Co</t>
  </si>
  <si>
    <t>GGP Inc</t>
  </si>
  <si>
    <t>Gilead Sciences Inc</t>
  </si>
  <si>
    <t>General Motors Co</t>
  </si>
  <si>
    <t>Alphabet Inc</t>
  </si>
  <si>
    <t>Genuine Parts Co</t>
  </si>
  <si>
    <t>Gap Inc</t>
  </si>
  <si>
    <t>Garmin Ltd</t>
  </si>
  <si>
    <t>Goldman Sachs Group Inc (The)</t>
  </si>
  <si>
    <t>Goodyear Tire &amp; Rubber Co</t>
  </si>
  <si>
    <t>Grainger (W.W.) Inc</t>
  </si>
  <si>
    <t>Halliburton Co</t>
  </si>
  <si>
    <t>Huntington Bancshares Inc</t>
  </si>
  <si>
    <t>Hanesbrands Inc</t>
  </si>
  <si>
    <t>Welltower Inc</t>
  </si>
  <si>
    <t>HCP Inc</t>
  </si>
  <si>
    <t>Home Depot Inc. (The)</t>
  </si>
  <si>
    <t>Hess Corp</t>
  </si>
  <si>
    <t>Hartford Financial Services Group Inc. (The)</t>
  </si>
  <si>
    <t>Huntington Ingalls Industries Inc</t>
  </si>
  <si>
    <t>Hologic Inc</t>
  </si>
  <si>
    <t>Honeywell International Inc</t>
  </si>
  <si>
    <t>Hewlett Packard Enterprise Co</t>
  </si>
  <si>
    <t>HP Inc</t>
  </si>
  <si>
    <t>Block H&amp;R Inc</t>
  </si>
  <si>
    <t>Hormel Foods Corp</t>
  </si>
  <si>
    <t>Harris Corp</t>
  </si>
  <si>
    <t>Henry Schein Inc</t>
  </si>
  <si>
    <t>Host Hotels &amp; Resorts Inc</t>
  </si>
  <si>
    <t>Hershey Co (The)</t>
  </si>
  <si>
    <t>International Business Machines Corp</t>
  </si>
  <si>
    <t>Intercontinental Exchange Inc</t>
  </si>
  <si>
    <t>IDEXX Laboratories Inc</t>
  </si>
  <si>
    <t>International Flavors &amp; Fragrances Inc</t>
  </si>
  <si>
    <t>Illumina Inc</t>
  </si>
  <si>
    <t>Incyte Corp</t>
  </si>
  <si>
    <t>IHS Markit Ltd</t>
  </si>
  <si>
    <t>Intel Corp</t>
  </si>
  <si>
    <t>International Paper Co</t>
  </si>
  <si>
    <t>Interpublic Group of Companies Inc. (The)</t>
  </si>
  <si>
    <t>Iqvia Holdings Inc</t>
  </si>
  <si>
    <t>Ingersoll-Rand PLC</t>
  </si>
  <si>
    <t>Iron Mountain Inc</t>
  </si>
  <si>
    <t>Gartner Inc</t>
  </si>
  <si>
    <t>Invesco Ltd</t>
  </si>
  <si>
    <t>Johnson Controls International Plc</t>
  </si>
  <si>
    <t>Juniper Networks Inc</t>
  </si>
  <si>
    <t>JPMorgan Chase &amp; Co</t>
  </si>
  <si>
    <t>Kellogg Co</t>
  </si>
  <si>
    <t>Kraft Heinz Co (The)</t>
  </si>
  <si>
    <t>Kimco Realty Corp</t>
  </si>
  <si>
    <t>KLA-Tencor Corp</t>
  </si>
  <si>
    <t>Kimberly-Clark Corp</t>
  </si>
  <si>
    <t>Kinder Morgan Inc.</t>
  </si>
  <si>
    <t>CarMax Inc</t>
  </si>
  <si>
    <t>Coca-Cola Co (The)</t>
  </si>
  <si>
    <t>Kroger Co. (The)</t>
  </si>
  <si>
    <t>Kohl's Corp</t>
  </si>
  <si>
    <t>Loews Corp</t>
  </si>
  <si>
    <t>L Brands Inc</t>
  </si>
  <si>
    <t>Leggett &amp; Platt Inc</t>
  </si>
  <si>
    <t>Lennar Corp</t>
  </si>
  <si>
    <t>LKQ Corp</t>
  </si>
  <si>
    <t>L3 Technologies Inc</t>
  </si>
  <si>
    <t>Eli Lilly and Co</t>
  </si>
  <si>
    <t>Lockheed Martin Corp</t>
  </si>
  <si>
    <t>Lincoln National Corp</t>
  </si>
  <si>
    <t>Lowe's Cos Inc.</t>
  </si>
  <si>
    <t>Lam Research Corp</t>
  </si>
  <si>
    <t>Leucadia National Corp</t>
  </si>
  <si>
    <t>Mastercard Inc</t>
  </si>
  <si>
    <t>Mid-America Apartment Communities Inc</t>
  </si>
  <si>
    <t>Macerich Co (The)</t>
  </si>
  <si>
    <t>Marriott International Inc.</t>
  </si>
  <si>
    <t>Masco Corp</t>
  </si>
  <si>
    <t>McDonald's Corp</t>
  </si>
  <si>
    <t>Microchip Technology Inc</t>
  </si>
  <si>
    <t>McKesson Corp</t>
  </si>
  <si>
    <t>Moody's Corp.</t>
  </si>
  <si>
    <t>Mondelez International Inc</t>
  </si>
  <si>
    <t>Medtronic PLC</t>
  </si>
  <si>
    <t>Metlife Inc.</t>
  </si>
  <si>
    <t>McCormick &amp; Co Inc</t>
  </si>
  <si>
    <t>3M Co</t>
  </si>
  <si>
    <t>Monster Beverage Corp</t>
  </si>
  <si>
    <t>Altria Group Inc</t>
  </si>
  <si>
    <t>Monsanto Co</t>
  </si>
  <si>
    <t>Mosaic Company (The)</t>
  </si>
  <si>
    <t>Marathon Petroleum Corp</t>
  </si>
  <si>
    <t>Merck &amp; Co Inc.</t>
  </si>
  <si>
    <t>Marathon Oil Corp</t>
  </si>
  <si>
    <t>Microsoft Corp</t>
  </si>
  <si>
    <t>Motorola Solutions Inc</t>
  </si>
  <si>
    <t>M&amp;T Bank Corp</t>
  </si>
  <si>
    <t>Mettler-Toledo International Inc</t>
  </si>
  <si>
    <t>Mylan NV</t>
  </si>
  <si>
    <t>Noble Energy Inc</t>
  </si>
  <si>
    <t>Norwegian Cruise Line Holdings Ltd</t>
  </si>
  <si>
    <t>Nasdaq Inc</t>
  </si>
  <si>
    <t>NextEra Energy Inc</t>
  </si>
  <si>
    <t>Newmont Mining Corp</t>
  </si>
  <si>
    <t>Netflix Inc</t>
  </si>
  <si>
    <t>Newfield Exploration Co</t>
  </si>
  <si>
    <t>NiSource Inc.</t>
  </si>
  <si>
    <t>Nike Inc</t>
  </si>
  <si>
    <t>Nielsen Holdings plc</t>
  </si>
  <si>
    <t>Northrop Grumman Corp</t>
  </si>
  <si>
    <t>National Oilwell Varco Inc</t>
  </si>
  <si>
    <t>NRG Energy Inc</t>
  </si>
  <si>
    <t>Norfolk Southern Corp</t>
  </si>
  <si>
    <t>NetApp Inc</t>
  </si>
  <si>
    <t>Northern Trust Corp</t>
  </si>
  <si>
    <t>Nucor Corp</t>
  </si>
  <si>
    <t>NVIDIA Corp</t>
  </si>
  <si>
    <t>News Corp</t>
  </si>
  <si>
    <t>Realty Income Corp.</t>
  </si>
  <si>
    <t>Omnicom Group Inc.</t>
  </si>
  <si>
    <t>Oracle Corp</t>
  </si>
  <si>
    <t>O'Reilly Automotive Inc</t>
  </si>
  <si>
    <t>Occidental Petroleum Corp</t>
  </si>
  <si>
    <t>People's United Financial Inc</t>
  </si>
  <si>
    <t>PG&amp;E Corp</t>
  </si>
  <si>
    <t>Priceline Group Inc (The)</t>
  </si>
  <si>
    <t>Patterson Companies Inc</t>
  </si>
  <si>
    <t>PepsiCo Inc</t>
  </si>
  <si>
    <t>Pfizer Inc</t>
  </si>
  <si>
    <t>Procter &amp; Gamble Co (The)</t>
  </si>
  <si>
    <t>Progressive Corp (The)</t>
  </si>
  <si>
    <t>Parker-Hannifin Corp</t>
  </si>
  <si>
    <t>PulteGroup Inc</t>
  </si>
  <si>
    <t>Packaging Corp Of America</t>
  </si>
  <si>
    <t>ProLogis Inc</t>
  </si>
  <si>
    <t>Philip Morris International Inc</t>
  </si>
  <si>
    <t>Pinnacle West Capital Corp</t>
  </si>
  <si>
    <t>PPL Corp</t>
  </si>
  <si>
    <t>Perrigo Co Plc</t>
  </si>
  <si>
    <t>Prudential Financial Inc</t>
  </si>
  <si>
    <t>PVH Corp</t>
  </si>
  <si>
    <t>Pioneer Natural Resources Co</t>
  </si>
  <si>
    <t>QUALCOMM Inc.</t>
  </si>
  <si>
    <t>Qorvo Inc</t>
  </si>
  <si>
    <t>Royal Caribbean Cruises Ltd</t>
  </si>
  <si>
    <t>Everest Re Group Ltd</t>
  </si>
  <si>
    <t>Regency Centers Corp.</t>
  </si>
  <si>
    <t>Regeneron Pharmaceuticals Inc</t>
  </si>
  <si>
    <t>Regions Financial Corp</t>
  </si>
  <si>
    <t>Red Hat Inc</t>
  </si>
  <si>
    <t>Ralph Lauren Corp</t>
  </si>
  <si>
    <t>Resmed Inc</t>
  </si>
  <si>
    <t>Roper Technologies Inc</t>
  </si>
  <si>
    <t>Ross Stores Inc</t>
  </si>
  <si>
    <t>Range Resources Corp.</t>
  </si>
  <si>
    <t>Raytheon Co.</t>
  </si>
  <si>
    <t>SBA Communications Corp</t>
  </si>
  <si>
    <t>Starbucks Corp</t>
  </si>
  <si>
    <t>SCANA Corp</t>
  </si>
  <si>
    <t>Schwab (Charles) Corp</t>
  </si>
  <si>
    <t>Sealed Air Corp</t>
  </si>
  <si>
    <t>Sherwin-Williams Co (The)</t>
  </si>
  <si>
    <t>Signet Jewelers Ltd</t>
  </si>
  <si>
    <t>J.M. Smucker Co (The)</t>
  </si>
  <si>
    <t>Schlumberger Ltd</t>
  </si>
  <si>
    <t>Snap-On Inc</t>
  </si>
  <si>
    <t>Scripps Networks Interactive Inc</t>
  </si>
  <si>
    <t>Synopsys Inc</t>
  </si>
  <si>
    <t>Southern Co (The)</t>
  </si>
  <si>
    <t>S&amp;P Global Inc</t>
  </si>
  <si>
    <t>Stericycle Inc</t>
  </si>
  <si>
    <t>State Street Corp</t>
  </si>
  <si>
    <t>Seagate Technology Plc</t>
  </si>
  <si>
    <t>Constellation Brands Inc</t>
  </si>
  <si>
    <t>Stanley Black &amp; Decker Inc</t>
  </si>
  <si>
    <t>Skyworks Solutions Inc</t>
  </si>
  <si>
    <t>Stryker Corp</t>
  </si>
  <si>
    <t>Symantec Corp</t>
  </si>
  <si>
    <t>Sysco Corp</t>
  </si>
  <si>
    <t>AT&amp;T Inc</t>
  </si>
  <si>
    <t>Molson Coors Brewing Co</t>
  </si>
  <si>
    <t>TransDigm Group Inc</t>
  </si>
  <si>
    <t>TE Connectivity Ltd</t>
  </si>
  <si>
    <t>Target Corp</t>
  </si>
  <si>
    <t>TJX Companies Inc (The)</t>
  </si>
  <si>
    <t>Torchmark Corp</t>
  </si>
  <si>
    <t>Thermo Fisher Scientific Inc</t>
  </si>
  <si>
    <t>Tapestry Inc</t>
  </si>
  <si>
    <t>TripAdvisor Inc</t>
  </si>
  <si>
    <t>T. Rowe Price Group Inc</t>
  </si>
  <si>
    <t>Travelers Companies Inc (The)</t>
  </si>
  <si>
    <t>Tractor Supply Co</t>
  </si>
  <si>
    <t>Tyson Foods Inc.</t>
  </si>
  <si>
    <t>Time Warner Inc</t>
  </si>
  <si>
    <t>Texas Instruments Inc</t>
  </si>
  <si>
    <t>Textron Inc</t>
  </si>
  <si>
    <t>Under Armour Inc</t>
  </si>
  <si>
    <t>United Continental Holdings Inc</t>
  </si>
  <si>
    <t>UDR Inc</t>
  </si>
  <si>
    <t>Universal Health Services Inc.</t>
  </si>
  <si>
    <t>Unitedhealth Group Inc</t>
  </si>
  <si>
    <t>Union Pacific Corp</t>
  </si>
  <si>
    <t>United Parcel Service Inc</t>
  </si>
  <si>
    <t>United Technologies Corp</t>
  </si>
  <si>
    <t>Visa Inc</t>
  </si>
  <si>
    <t>Varian Medical Systems Inc</t>
  </si>
  <si>
    <t>V.F. Corp</t>
  </si>
  <si>
    <t>Viacom Inc</t>
  </si>
  <si>
    <t>Valero Energy Corp</t>
  </si>
  <si>
    <t>Vulcan Materials Co</t>
  </si>
  <si>
    <t>Verisign Inc</t>
  </si>
  <si>
    <t>Vertex Pharmaceuticals Inc</t>
  </si>
  <si>
    <t>Verizon Communications Inc</t>
  </si>
  <si>
    <t>Waters Corp</t>
  </si>
  <si>
    <t>Western Digital Corp</t>
  </si>
  <si>
    <t>Wells Fargo &amp; Co</t>
  </si>
  <si>
    <t>Whirlpool Corp</t>
  </si>
  <si>
    <t>Willis Towers Watson plc</t>
  </si>
  <si>
    <t>Williams Cos Inc. (The)</t>
  </si>
  <si>
    <t>Wal-Mart Stores Inc</t>
  </si>
  <si>
    <t>WestRock Co</t>
  </si>
  <si>
    <t>Western Union Co</t>
  </si>
  <si>
    <t>Weyerhaeuser Co</t>
  </si>
  <si>
    <t>Wyndham Worldwide Corp</t>
  </si>
  <si>
    <t>Wynn Resorts Ltd</t>
  </si>
  <si>
    <t>Exxon Mobil Corp</t>
  </si>
  <si>
    <t>DENTSPLY SIRONA Inc</t>
  </si>
  <si>
    <t>Xerox Corp</t>
  </si>
  <si>
    <t>Xylem Inc</t>
  </si>
  <si>
    <t>YUM! Brands Inc.</t>
  </si>
  <si>
    <t>Zimmer Biomet Holdings Inc</t>
  </si>
  <si>
    <t>Zoetis Inc</t>
  </si>
  <si>
    <t>New Stock Screen</t>
  </si>
  <si>
    <t>Float adjusted market cap</t>
  </si>
  <si>
    <t>Pct</t>
  </si>
  <si>
    <t>Total</t>
  </si>
  <si>
    <t>SPY pct</t>
  </si>
  <si>
    <t>Difference</t>
  </si>
  <si>
    <t>Portfolio123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</si>
</sst>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72" formatCode="0.000%"/>
    <numFmt numFmtId="174" formatCode="0.0000%"/>
  </numFmts>
  <fonts count="13" x14ac:knownFonts="1">
    <font>
      <sz val="10"/>
      <name val="Arial"/>
    </font>
    <font>
      <sz val="10"/>
      <name val="Arial"/>
    </font>
    <font>
      <i/>
      <sz val="10"/>
      <name val="Arial"/>
    </font>
    <font>
      <sz val="10"/>
      <name val="Arial"/>
    </font>
    <font>
      <sz val="10"/>
      <name val="Arial"/>
    </font>
    <font>
      <i/>
      <sz val="10"/>
      <name val="Arial"/>
    </font>
    <font>
      <sz val="10"/>
      <name val="Arial"/>
    </font>
    <font>
      <sz val="10"/>
      <name val="Arial"/>
    </font>
    <font>
      <sz val="10"/>
      <name val="Arial"/>
    </font>
    <font>
      <b/>
      <sz val="10"/>
      <name val="Arial"/>
    </font>
    <font>
      <b/>
      <sz val="10"/>
      <name val="Arial"/>
    </font>
    <font>
      <sz val="10"/>
      <name val="Arial"/>
    </font>
    <font>
      <sz val="10"/>
      <name val="Arial"/>
    </font>
  </fonts>
  <fills count="4">
    <fill>
      <patternFill patternType="none"/>
    </fill>
    <fill>
      <patternFill patternType="gray125"/>
    </fill>
    <fill>
      <patternFill patternType="solid">
        <fgColor theme="0" tint="-0.499984740745262"/>
        <bgColor indexed="64"/>
      </patternFill>
    </fill>
    <fill>
      <patternFill patternType="solid">
        <fgColor rgb="FF92D05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applyAlignment="1">
      <alignment vertical="top" wrapText="1"/>
    </xf>
    <xf numFmtId="0" fontId="0" fillId="0" borderId="0" xfId="0" applyAlignment="1">
      <alignment vertical="top" wrapText="1"/>
    </xf>
    <xf numFmtId="0" fontId="0" fillId="0" borderId="0" xfId="0" applyAlignment="1">
      <alignment vertical="top"/>
    </xf>
    <xf numFmtId="2" fontId="0" fillId="0" borderId="0" xfId="0" applyNumberFormat="1" applyAlignment="1">
      <alignment vertical="top" wrapText="1"/>
    </xf>
    <xf numFmtId="44" fontId="0" fillId="0" borderId="0" xfId="0" applyNumberFormat="1" applyAlignment="1">
      <alignment vertical="top" wrapText="1"/>
    </xf>
    <xf numFmtId="44" fontId="0" fillId="0" borderId="0" xfId="0" applyNumberFormat="1" applyAlignment="1">
      <alignment vertical="top"/>
    </xf>
    <xf numFmtId="0" fontId="0" fillId="0" borderId="0" xfId="0"/>
    <xf numFmtId="2" fontId="0" fillId="0" borderId="0" xfId="0" applyNumberFormat="1"/>
    <xf numFmtId="172" fontId="0" fillId="0" borderId="0" xfId="1" applyNumberFormat="1" applyFont="1"/>
    <xf numFmtId="14" fontId="0" fillId="0" borderId="0" xfId="0" applyNumberFormat="1"/>
    <xf numFmtId="172" fontId="0" fillId="0" borderId="0" xfId="0" applyNumberFormat="1"/>
    <xf numFmtId="9" fontId="0" fillId="0" borderId="0" xfId="1" applyFont="1"/>
    <xf numFmtId="172" fontId="3" fillId="0" borderId="0" xfId="0" applyNumberFormat="1" applyFont="1" applyAlignment="1">
      <alignment vertical="top" wrapText="1"/>
    </xf>
    <xf numFmtId="174" fontId="0" fillId="0" borderId="0" xfId="1" applyNumberFormat="1" applyFont="1"/>
    <xf numFmtId="0" fontId="0" fillId="2" borderId="0" xfId="0" applyFill="1" applyAlignment="1">
      <alignment horizontal="center"/>
    </xf>
    <xf numFmtId="0" fontId="0" fillId="3" borderId="0" xfId="0" applyFill="1"/>
  </cellXfs>
  <cellStyles count="2">
    <cellStyle name="Normal" xfId="0" builtinId="0"/>
    <cellStyle name="Percent" xfId="1" builtinId="5"/>
  </cellStyles>
  <dxfs count="13">
    <dxf>
      <font>
        <b val="0"/>
        <i val="0"/>
        <strike val="0"/>
        <condense val="0"/>
        <extend val="0"/>
        <outline val="0"/>
        <shadow val="0"/>
        <u val="none"/>
        <vertAlign val="baseline"/>
        <sz val="10"/>
        <color auto="1"/>
        <name val="Arial"/>
        <scheme val="none"/>
      </font>
      <numFmt numFmtId="172" formatCode="0.000%"/>
      <alignment horizontal="general" vertical="top" textRotation="0" wrapText="1" indent="0" justifyLastLine="0" shrinkToFit="0" readingOrder="0"/>
    </dxf>
    <dxf>
      <numFmt numFmtId="2" formatCode="0.00"/>
      <alignment horizontal="general" vertical="top" textRotation="0" wrapText="1" indent="0" justifyLastLine="0" shrinkToFit="0" readingOrder="0"/>
    </dxf>
    <dxf>
      <numFmt numFmtId="172" formatCode="0.000%"/>
    </dxf>
    <dxf>
      <numFmt numFmtId="174" formatCode="0.0000%"/>
    </dxf>
    <dxf>
      <numFmt numFmtId="172" formatCode="0.000%"/>
    </dxf>
    <dxf>
      <numFmt numFmtId="2" formatCode="0.00"/>
    </dxf>
    <dxf>
      <numFmt numFmtId="34" formatCode="_(&quot;$&quot;* #,##0.00_);_(&quot;$&quot;* \(#,##0.00\);_(&quot;$&quot;* &quot;-&quot;??_);_(@_)"/>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13" displayName="Table13" ref="A4:I504" totalsRowCount="1">
  <autoFilter ref="A4:I503"/>
  <sortState ref="A5:I503">
    <sortCondition ref="I4:I503"/>
  </sortState>
  <tableColumns count="9">
    <tableColumn id="1" name="Ticker" totalsRowLabel="Total"/>
    <tableColumn id="2" name="Name"/>
    <tableColumn id="3" name="Last"/>
    <tableColumn id="4" name="MktCap"/>
    <tableColumn id="5" name="Float"/>
    <tableColumn id="6" name="Float adjusted market cap" totalsRowFunction="sum" dataDxfId="5" totalsRowDxfId="1">
      <calculatedColumnFormula>Table13[[#This Row],[Last]]*Table13[[#This Row],[Float]]</calculatedColumnFormula>
    </tableColumn>
    <tableColumn id="7" name="Pct" dataDxfId="4" totalsRowDxfId="0" dataCellStyle="Percent">
      <calculatedColumnFormula>Table13[[#This Row],[Float adjusted market cap]]/Table13[[#Totals],[Float adjusted market cap]]</calculatedColumnFormula>
    </tableColumn>
    <tableColumn id="8" name="SPY pct" dataDxfId="3" dataCellStyle="Percent">
      <calculatedColumnFormula>VALUE(INDEX(SPY_All_Holdings!C$5:C$511,MATCH(A5,SPY_All_Holdings!B$5:B$510,0))/100)</calculatedColumnFormula>
    </tableColumn>
    <tableColumn id="9" name="Difference" dataDxfId="2">
      <calculatedColumnFormula>(H5-G5)/H5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4:E511" totalsRowShown="0" headerRowDxfId="9" dataDxfId="8">
  <autoFilter ref="A4:E511"/>
  <tableColumns count="5">
    <tableColumn id="1" name="Name" dataDxfId="12"/>
    <tableColumn id="2" name="Identifier" dataDxfId="11"/>
    <tableColumn id="3" name="Weight" dataDxfId="10"/>
    <tableColumn id="4" name="Sector" dataDxfId="7"/>
    <tableColumn id="5" name="Shares Held"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4"/>
  <sheetViews>
    <sheetView tabSelected="1" workbookViewId="0">
      <selection activeCell="I1" sqref="I1"/>
    </sheetView>
  </sheetViews>
  <sheetFormatPr defaultRowHeight="12.75" x14ac:dyDescent="0.2"/>
  <cols>
    <col min="1" max="3" width="9.140625" style="6"/>
    <col min="4" max="4" width="10" style="6" customWidth="1"/>
    <col min="5" max="5" width="9.140625" style="6"/>
    <col min="6" max="6" width="25.85546875" style="7" customWidth="1"/>
    <col min="7" max="7" width="9.140625" style="8"/>
    <col min="8" max="8" width="9.140625" style="6"/>
    <col min="9" max="9" width="9.85546875" style="6" bestFit="1" customWidth="1"/>
    <col min="10" max="16384" width="9.140625" style="6"/>
  </cols>
  <sheetData>
    <row r="1" spans="1:9" x14ac:dyDescent="0.2">
      <c r="A1" s="6" t="s">
        <v>2446</v>
      </c>
    </row>
    <row r="2" spans="1:9" x14ac:dyDescent="0.2">
      <c r="A2" s="9">
        <v>43112</v>
      </c>
    </row>
    <row r="3" spans="1:9" x14ac:dyDescent="0.2">
      <c r="A3" s="14" t="s">
        <v>2452</v>
      </c>
      <c r="B3" s="14"/>
      <c r="C3" s="14"/>
      <c r="D3" s="14"/>
      <c r="E3" s="14"/>
      <c r="F3" s="14"/>
      <c r="G3" s="14"/>
      <c r="H3" s="15" t="s">
        <v>3</v>
      </c>
    </row>
    <row r="4" spans="1:9" x14ac:dyDescent="0.2">
      <c r="A4" s="6" t="s">
        <v>2060</v>
      </c>
      <c r="B4" s="6" t="s">
        <v>6</v>
      </c>
      <c r="C4" s="6" t="s">
        <v>2061</v>
      </c>
      <c r="D4" s="6" t="s">
        <v>2062</v>
      </c>
      <c r="E4" s="6" t="s">
        <v>2063</v>
      </c>
      <c r="F4" s="7" t="s">
        <v>2447</v>
      </c>
      <c r="G4" s="8" t="s">
        <v>2448</v>
      </c>
      <c r="H4" s="6" t="s">
        <v>2450</v>
      </c>
      <c r="I4" s="6" t="s">
        <v>2451</v>
      </c>
    </row>
    <row r="5" spans="1:9" x14ac:dyDescent="0.2">
      <c r="A5" s="6" t="s">
        <v>2034</v>
      </c>
      <c r="B5" s="6" t="s">
        <v>2410</v>
      </c>
      <c r="C5" s="6">
        <v>15.3</v>
      </c>
      <c r="D5" s="6">
        <v>6756.94</v>
      </c>
      <c r="E5" s="6">
        <v>369.53</v>
      </c>
      <c r="F5" s="7">
        <f>Table13[[#This Row],[Last]]*Table13[[#This Row],[Float]]</f>
        <v>5653.8090000000002</v>
      </c>
      <c r="G5" s="8">
        <f>Table13[[#This Row],[Float adjusted market cap]]/Table13[[#Totals],[Float adjusted market cap]]</f>
        <v>2.4093973328245862E-4</v>
      </c>
      <c r="H5" s="11">
        <f>VALUE(INDEX(SPY_All_Holdings!C$5:C$511,MATCH(A5,SPY_All_Holdings!B$5:B$510,0))/100)</f>
        <v>1.1568E-4</v>
      </c>
      <c r="I5" s="10">
        <f>(H5-G5)/H5</f>
        <v>-1.0828123554846008</v>
      </c>
    </row>
    <row r="6" spans="1:9" x14ac:dyDescent="0.2">
      <c r="A6" s="6" t="s">
        <v>53</v>
      </c>
      <c r="B6" s="6" t="s">
        <v>2221</v>
      </c>
      <c r="C6" s="6">
        <v>1112.05</v>
      </c>
      <c r="D6" s="6">
        <v>772641.23</v>
      </c>
      <c r="E6" s="6">
        <v>602.70000000000005</v>
      </c>
      <c r="F6" s="7">
        <f>Table13[[#This Row],[Last]]*Table13[[#This Row],[Float]]</f>
        <v>670232.53500000003</v>
      </c>
      <c r="G6" s="8">
        <f>Table13[[#This Row],[Float adjusted market cap]]/Table13[[#Totals],[Float adjusted market cap]]</f>
        <v>2.8562275135245303E-2</v>
      </c>
      <c r="H6" s="11">
        <f>VALUE(INDEX(SPY_All_Holdings!C$5:C$511,MATCH(A6,SPY_All_Holdings!B$5:B$510,0))/100)</f>
        <v>1.401641E-2</v>
      </c>
      <c r="I6" s="10">
        <f>(H6-G6)/H6</f>
        <v>-1.0377739474833643</v>
      </c>
    </row>
    <row r="7" spans="1:9" x14ac:dyDescent="0.2">
      <c r="A7" s="6" t="s">
        <v>2022</v>
      </c>
      <c r="B7" s="6" t="s">
        <v>2176</v>
      </c>
      <c r="C7" s="6">
        <v>24.01</v>
      </c>
      <c r="D7" s="6">
        <v>9267.86</v>
      </c>
      <c r="E7" s="6">
        <v>238.61</v>
      </c>
      <c r="F7" s="7">
        <f>Table13[[#This Row],[Last]]*Table13[[#This Row],[Float]]</f>
        <v>5729.026100000001</v>
      </c>
      <c r="G7" s="8">
        <f>Table13[[#This Row],[Float adjusted market cap]]/Table13[[#Totals],[Float adjusted market cap]]</f>
        <v>2.4414514542359751E-4</v>
      </c>
      <c r="H7" s="11">
        <f>VALUE(INDEX(SPY_All_Holdings!C$5:C$511,MATCH(A7,SPY_All_Holdings!B$5:B$510,0))/100)</f>
        <v>1.5008999999999999E-4</v>
      </c>
      <c r="I7" s="10">
        <f>(H7-G7)/H7</f>
        <v>-0.62665830783927989</v>
      </c>
    </row>
    <row r="8" spans="1:9" x14ac:dyDescent="0.2">
      <c r="A8" s="6" t="s">
        <v>599</v>
      </c>
      <c r="B8" s="6" t="s">
        <v>2213</v>
      </c>
      <c r="C8" s="6">
        <v>36.200000000000003</v>
      </c>
      <c r="D8" s="6">
        <v>67061.59</v>
      </c>
      <c r="E8" s="6">
        <v>1529.6</v>
      </c>
      <c r="F8" s="7">
        <f>Table13[[#This Row],[Last]]*Table13[[#This Row],[Float]]</f>
        <v>55371.520000000004</v>
      </c>
      <c r="G8" s="8">
        <f>Table13[[#This Row],[Float adjusted market cap]]/Table13[[#Totals],[Float adjusted market cap]]</f>
        <v>2.3596834028606775E-3</v>
      </c>
      <c r="H8" s="11">
        <f>VALUE(INDEX(SPY_All_Holdings!C$5:C$511,MATCH(A8,SPY_All_Holdings!B$5:B$510,0))/100)</f>
        <v>1.6120399999999999E-3</v>
      </c>
      <c r="I8" s="10">
        <f>(H8-G8)/H8</f>
        <v>-0.46378712864487087</v>
      </c>
    </row>
    <row r="9" spans="1:9" x14ac:dyDescent="0.2">
      <c r="A9" s="6" t="s">
        <v>1364</v>
      </c>
      <c r="B9" s="6" t="s">
        <v>2257</v>
      </c>
      <c r="C9" s="6">
        <v>99.86</v>
      </c>
      <c r="D9" s="6">
        <v>23596.92</v>
      </c>
      <c r="E9" s="6">
        <v>196.66</v>
      </c>
      <c r="F9" s="7">
        <f>Table13[[#This Row],[Last]]*Table13[[#This Row],[Float]]</f>
        <v>19638.4676</v>
      </c>
      <c r="G9" s="8">
        <f>Table13[[#This Row],[Float adjusted market cap]]/Table13[[#Totals],[Float adjusted market cap]]</f>
        <v>8.3690254580941897E-4</v>
      </c>
      <c r="H9" s="11">
        <f>VALUE(INDEX(SPY_All_Holdings!C$5:C$511,MATCH(A9,SPY_All_Holdings!B$5:B$510,0))/100)</f>
        <v>6.1541999999999999E-4</v>
      </c>
      <c r="I9" s="10">
        <f>(H9-G9)/H9</f>
        <v>-0.35988844335481296</v>
      </c>
    </row>
    <row r="10" spans="1:9" x14ac:dyDescent="0.2">
      <c r="A10" s="6" t="s">
        <v>1946</v>
      </c>
      <c r="B10" s="6" t="s">
        <v>2331</v>
      </c>
      <c r="C10" s="6">
        <v>17.079999999999998</v>
      </c>
      <c r="D10" s="6">
        <v>9950.93</v>
      </c>
      <c r="E10" s="6">
        <v>501.46</v>
      </c>
      <c r="F10" s="7">
        <f>Table13[[#This Row],[Last]]*Table13[[#This Row],[Float]]</f>
        <v>8564.9367999999995</v>
      </c>
      <c r="G10" s="8">
        <f>Table13[[#This Row],[Float adjusted market cap]]/Table13[[#Totals],[Float adjusted market cap]]</f>
        <v>3.6499881551943378E-4</v>
      </c>
      <c r="H10" s="11">
        <f>VALUE(INDEX(SPY_All_Holdings!C$5:C$511,MATCH(A10,SPY_All_Holdings!B$5:B$510,0))/100)</f>
        <v>2.6995000000000003E-4</v>
      </c>
      <c r="I10" s="10">
        <f>(H10-G10)/H10</f>
        <v>-0.35209785337815797</v>
      </c>
    </row>
    <row r="11" spans="1:9" x14ac:dyDescent="0.2">
      <c r="A11" s="6" t="s">
        <v>1036</v>
      </c>
      <c r="B11" s="6" t="s">
        <v>2358</v>
      </c>
      <c r="C11" s="6">
        <v>125.41</v>
      </c>
      <c r="D11" s="6">
        <v>26847.15</v>
      </c>
      <c r="E11" s="6">
        <v>211.42</v>
      </c>
      <c r="F11" s="7">
        <f>Table13[[#This Row],[Last]]*Table13[[#This Row],[Float]]</f>
        <v>26514.182199999999</v>
      </c>
      <c r="G11" s="8">
        <f>Table13[[#This Row],[Float adjusted market cap]]/Table13[[#Totals],[Float adjusted market cap]]</f>
        <v>1.12991436171093E-3</v>
      </c>
      <c r="H11" s="11">
        <f>VALUE(INDEX(SPY_All_Holdings!C$5:C$511,MATCH(A11,SPY_All_Holdings!B$5:B$510,0))/100)</f>
        <v>9.0967999999999995E-4</v>
      </c>
      <c r="I11" s="10">
        <f>(H11-G11)/H11</f>
        <v>-0.24210091648813872</v>
      </c>
    </row>
    <row r="12" spans="1:9" x14ac:dyDescent="0.2">
      <c r="A12" s="6" t="s">
        <v>1648</v>
      </c>
      <c r="B12" s="6" t="s">
        <v>1647</v>
      </c>
      <c r="C12" s="6">
        <v>107.46</v>
      </c>
      <c r="D12" s="6">
        <v>13354.81</v>
      </c>
      <c r="E12" s="6">
        <v>122.92</v>
      </c>
      <c r="F12" s="7">
        <f>Table13[[#This Row],[Last]]*Table13[[#This Row],[Float]]</f>
        <v>13208.983199999999</v>
      </c>
      <c r="G12" s="8">
        <f>Table13[[#This Row],[Float adjusted market cap]]/Table13[[#Totals],[Float adjusted market cap]]</f>
        <v>5.6290704003981681E-4</v>
      </c>
      <c r="H12" s="11">
        <f>VALUE(INDEX(SPY_All_Holdings!C$5:C$511,MATCH(A12,SPY_All_Holdings!B$5:B$510,0))/100)</f>
        <v>4.6192E-4</v>
      </c>
      <c r="I12" s="10">
        <f>(H12-G12)/H12</f>
        <v>-0.21862452381325082</v>
      </c>
    </row>
    <row r="13" spans="1:9" x14ac:dyDescent="0.2">
      <c r="A13" s="6" t="s">
        <v>884</v>
      </c>
      <c r="B13" s="6" t="s">
        <v>2420</v>
      </c>
      <c r="C13" s="6">
        <v>77.19</v>
      </c>
      <c r="D13" s="6">
        <v>30451.69</v>
      </c>
      <c r="E13" s="6">
        <v>392.09</v>
      </c>
      <c r="F13" s="7">
        <f>Table13[[#This Row],[Last]]*Table13[[#This Row],[Float]]</f>
        <v>30265.427099999997</v>
      </c>
      <c r="G13" s="8">
        <f>Table13[[#This Row],[Float adjusted market cap]]/Table13[[#Totals],[Float adjusted market cap]]</f>
        <v>1.2897754298303488E-3</v>
      </c>
      <c r="H13" s="11">
        <f>VALUE(INDEX(SPY_All_Holdings!C$5:C$511,MATCH(A13,SPY_All_Holdings!B$5:B$510,0))/100)</f>
        <v>1.0706100000000001E-3</v>
      </c>
      <c r="I13" s="10">
        <f>(H13-G13)/H13</f>
        <v>-0.20471080022636509</v>
      </c>
    </row>
    <row r="14" spans="1:9" x14ac:dyDescent="0.2">
      <c r="A14" s="6" t="s">
        <v>1942</v>
      </c>
      <c r="B14" s="6" t="s">
        <v>2115</v>
      </c>
      <c r="C14" s="6">
        <v>65.25</v>
      </c>
      <c r="D14" s="6">
        <v>7815.19</v>
      </c>
      <c r="E14" s="6">
        <v>112.98</v>
      </c>
      <c r="F14" s="7">
        <f>Table13[[#This Row],[Last]]*Table13[[#This Row],[Float]]</f>
        <v>7371.9450000000006</v>
      </c>
      <c r="G14" s="8">
        <f>Table13[[#This Row],[Float adjusted market cap]]/Table13[[#Totals],[Float adjusted market cap]]</f>
        <v>3.1415890810477582E-4</v>
      </c>
      <c r="H14" s="11">
        <f>VALUE(INDEX(SPY_All_Holdings!C$5:C$511,MATCH(A14,SPY_All_Holdings!B$5:B$510,0))/100)</f>
        <v>2.7244999999999998E-4</v>
      </c>
      <c r="I14" s="10">
        <f>(H14-G14)/H14</f>
        <v>-0.15308830282538388</v>
      </c>
    </row>
    <row r="15" spans="1:9" x14ac:dyDescent="0.2">
      <c r="A15" s="6" t="s">
        <v>153</v>
      </c>
      <c r="B15" s="6" t="s">
        <v>2287</v>
      </c>
      <c r="C15" s="6">
        <v>160.91999999999999</v>
      </c>
      <c r="D15" s="6">
        <v>170575.2</v>
      </c>
      <c r="E15" s="6">
        <v>1039.1500000000001</v>
      </c>
      <c r="F15" s="7">
        <f>Table13[[#This Row],[Last]]*Table13[[#This Row],[Float]]</f>
        <v>167220.01800000001</v>
      </c>
      <c r="G15" s="8">
        <f>Table13[[#This Row],[Float adjusted market cap]]/Table13[[#Totals],[Float adjusted market cap]]</f>
        <v>7.126159821884314E-3</v>
      </c>
      <c r="H15" s="11">
        <f>VALUE(INDEX(SPY_All_Holdings!C$5:C$511,MATCH(A15,SPY_All_Holdings!B$5:B$510,0))/100)</f>
        <v>6.3318300000000001E-3</v>
      </c>
      <c r="I15" s="10">
        <f>(H15-G15)/H15</f>
        <v>-0.12545027612622478</v>
      </c>
    </row>
    <row r="16" spans="1:9" x14ac:dyDescent="0.2">
      <c r="A16" s="6" t="s">
        <v>1224</v>
      </c>
      <c r="B16" s="6" t="s">
        <v>2265</v>
      </c>
      <c r="C16" s="6">
        <v>65.98</v>
      </c>
      <c r="D16" s="6">
        <v>22763.1</v>
      </c>
      <c r="E16" s="6">
        <v>273.52999999999997</v>
      </c>
      <c r="F16" s="7">
        <f>Table13[[#This Row],[Last]]*Table13[[#This Row],[Float]]</f>
        <v>18047.509399999999</v>
      </c>
      <c r="G16" s="8">
        <f>Table13[[#This Row],[Float adjusted market cap]]/Table13[[#Totals],[Float adjusted market cap]]</f>
        <v>7.6910311283042365E-4</v>
      </c>
      <c r="H16" s="11">
        <f>VALUE(INDEX(SPY_All_Holdings!C$5:C$511,MATCH(A16,SPY_All_Holdings!B$5:B$510,0))/100)</f>
        <v>6.9298999999999999E-4</v>
      </c>
      <c r="I16" s="10">
        <f>(H16-G16)/H16</f>
        <v>-0.10983291653620349</v>
      </c>
    </row>
    <row r="17" spans="1:9" x14ac:dyDescent="0.2">
      <c r="A17" s="6" t="s">
        <v>2010</v>
      </c>
      <c r="B17" s="6" t="s">
        <v>2368</v>
      </c>
      <c r="C17" s="6">
        <v>17.27</v>
      </c>
      <c r="D17" s="6">
        <v>4285.08</v>
      </c>
      <c r="E17" s="6">
        <v>246.74</v>
      </c>
      <c r="F17" s="7">
        <f>Table13[[#This Row],[Last]]*Table13[[#This Row],[Float]]</f>
        <v>4261.1998000000003</v>
      </c>
      <c r="G17" s="8">
        <f>Table13[[#This Row],[Float adjusted market cap]]/Table13[[#Totals],[Float adjusted market cap]]</f>
        <v>1.8159303635394581E-4</v>
      </c>
      <c r="H17" s="11">
        <f>VALUE(INDEX(SPY_All_Holdings!C$5:C$511,MATCH(A17,SPY_All_Holdings!B$5:B$510,0))/100)</f>
        <v>1.6485E-4</v>
      </c>
      <c r="I17" s="10">
        <f>(H17-G17)/H17</f>
        <v>-0.10156527967210077</v>
      </c>
    </row>
    <row r="18" spans="1:9" x14ac:dyDescent="0.2">
      <c r="A18" s="6" t="s">
        <v>451</v>
      </c>
      <c r="B18" s="6" t="s">
        <v>450</v>
      </c>
      <c r="C18" s="6">
        <v>169</v>
      </c>
      <c r="D18" s="6">
        <v>57899.23</v>
      </c>
      <c r="E18" s="6">
        <v>339.34</v>
      </c>
      <c r="F18" s="7">
        <f>Table13[[#This Row],[Last]]*Table13[[#This Row],[Float]]</f>
        <v>57348.46</v>
      </c>
      <c r="G18" s="8">
        <f>Table13[[#This Row],[Float adjusted market cap]]/Table13[[#Totals],[Float adjusted market cap]]</f>
        <v>2.4439316320306798E-3</v>
      </c>
      <c r="H18" s="11">
        <f>VALUE(INDEX(SPY_All_Holdings!C$5:C$511,MATCH(A18,SPY_All_Holdings!B$5:B$510,0))/100)</f>
        <v>2.21879E-3</v>
      </c>
      <c r="I18" s="10">
        <f>(H18-G18)/H18</f>
        <v>-0.10147045553237569</v>
      </c>
    </row>
    <row r="19" spans="1:9" x14ac:dyDescent="0.2">
      <c r="A19" s="6" t="s">
        <v>1732</v>
      </c>
      <c r="B19" s="6" t="s">
        <v>2314</v>
      </c>
      <c r="C19" s="6">
        <v>56.16</v>
      </c>
      <c r="D19" s="6">
        <v>12830.26</v>
      </c>
      <c r="E19" s="6">
        <v>191.18</v>
      </c>
      <c r="F19" s="7">
        <f>Table13[[#This Row],[Last]]*Table13[[#This Row],[Float]]</f>
        <v>10736.668799999999</v>
      </c>
      <c r="G19" s="8">
        <f>Table13[[#This Row],[Float adjusted market cap]]/Table13[[#Totals],[Float adjusted market cap]]</f>
        <v>4.5754819750969567E-4</v>
      </c>
      <c r="H19" s="11">
        <f>VALUE(INDEX(SPY_All_Holdings!C$5:C$511,MATCH(A19,SPY_All_Holdings!B$5:B$510,0))/100)</f>
        <v>4.1587999999999998E-4</v>
      </c>
      <c r="I19" s="10">
        <f>(H19-G19)/H19</f>
        <v>-0.10019283810160548</v>
      </c>
    </row>
    <row r="20" spans="1:9" x14ac:dyDescent="0.2">
      <c r="A20" s="6" t="s">
        <v>1428</v>
      </c>
      <c r="B20" s="6" t="s">
        <v>1427</v>
      </c>
      <c r="C20" s="6">
        <v>82.18</v>
      </c>
      <c r="D20" s="6">
        <v>15128.35</v>
      </c>
      <c r="E20" s="6">
        <v>181.36</v>
      </c>
      <c r="F20" s="7">
        <f>Table13[[#This Row],[Last]]*Table13[[#This Row],[Float]]</f>
        <v>14904.164800000002</v>
      </c>
      <c r="G20" s="8">
        <f>Table13[[#This Row],[Float adjusted market cap]]/Table13[[#Totals],[Float adjusted market cap]]</f>
        <v>6.3514800229540983E-4</v>
      </c>
      <c r="H20" s="11">
        <f>VALUE(INDEX(SPY_All_Holdings!C$5:C$511,MATCH(A20,SPY_All_Holdings!B$5:B$510,0))/100)</f>
        <v>5.7824000000000005E-4</v>
      </c>
      <c r="I20" s="10">
        <f>(H20-G20)/H20</f>
        <v>-9.8415886648121509E-2</v>
      </c>
    </row>
    <row r="21" spans="1:9" x14ac:dyDescent="0.2">
      <c r="A21" s="6" t="s">
        <v>1172</v>
      </c>
      <c r="B21" s="6" t="s">
        <v>2253</v>
      </c>
      <c r="C21" s="6">
        <v>47.46</v>
      </c>
      <c r="D21" s="6">
        <v>18931.79</v>
      </c>
      <c r="E21" s="6">
        <v>392.66</v>
      </c>
      <c r="F21" s="7">
        <f>Table13[[#This Row],[Last]]*Table13[[#This Row],[Float]]</f>
        <v>18635.643600000003</v>
      </c>
      <c r="G21" s="8">
        <f>Table13[[#This Row],[Float adjusted market cap]]/Table13[[#Totals],[Float adjusted market cap]]</f>
        <v>7.9416672875418277E-4</v>
      </c>
      <c r="H21" s="11">
        <f>VALUE(INDEX(SPY_All_Holdings!C$5:C$511,MATCH(A21,SPY_All_Holdings!B$5:B$510,0))/100)</f>
        <v>7.2831999999999997E-4</v>
      </c>
      <c r="I21" s="10">
        <f>(H21-G21)/H21</f>
        <v>-9.0409062986301095E-2</v>
      </c>
    </row>
    <row r="22" spans="1:9" x14ac:dyDescent="0.2">
      <c r="A22" s="6" t="s">
        <v>1088</v>
      </c>
      <c r="B22" s="6" t="s">
        <v>1087</v>
      </c>
      <c r="C22" s="6">
        <v>73.88</v>
      </c>
      <c r="D22" s="6">
        <v>21314.38</v>
      </c>
      <c r="E22" s="6">
        <v>286.98</v>
      </c>
      <c r="F22" s="7">
        <f>Table13[[#This Row],[Last]]*Table13[[#This Row],[Float]]</f>
        <v>21202.082399999999</v>
      </c>
      <c r="G22" s="8">
        <f>Table13[[#This Row],[Float adjusted market cap]]/Table13[[#Totals],[Float adjusted market cap]]</f>
        <v>9.0353672691962348E-4</v>
      </c>
      <c r="H22" s="11">
        <f>VALUE(INDEX(SPY_All_Holdings!C$5:C$511,MATCH(A22,SPY_All_Holdings!B$5:B$510,0))/100)</f>
        <v>8.2866999999999999E-4</v>
      </c>
      <c r="I22" s="10">
        <f>(H22-G22)/H22</f>
        <v>-9.0345646541594951E-2</v>
      </c>
    </row>
    <row r="23" spans="1:9" x14ac:dyDescent="0.2">
      <c r="A23" s="6" t="s">
        <v>1919</v>
      </c>
      <c r="B23" s="6" t="s">
        <v>2289</v>
      </c>
      <c r="C23" s="6">
        <v>63.1</v>
      </c>
      <c r="D23" s="6">
        <v>8891.93</v>
      </c>
      <c r="E23" s="6">
        <v>116.86</v>
      </c>
      <c r="F23" s="7">
        <f>Table13[[#This Row],[Last]]*Table13[[#This Row],[Float]]</f>
        <v>7373.866</v>
      </c>
      <c r="G23" s="8">
        <f>Table13[[#This Row],[Float adjusted market cap]]/Table13[[#Totals],[Float adjusted market cap]]</f>
        <v>3.1424077242449999E-4</v>
      </c>
      <c r="H23" s="11">
        <f>VALUE(INDEX(SPY_All_Holdings!C$5:C$511,MATCH(A23,SPY_All_Holdings!B$5:B$510,0))/100)</f>
        <v>2.8896E-4</v>
      </c>
      <c r="I23" s="10">
        <f>(H23-G23)/H23</f>
        <v>-8.7488830372715903E-2</v>
      </c>
    </row>
    <row r="24" spans="1:9" x14ac:dyDescent="0.2">
      <c r="A24" s="6" t="s">
        <v>663</v>
      </c>
      <c r="B24" s="6" t="s">
        <v>662</v>
      </c>
      <c r="C24" s="6">
        <v>88.18</v>
      </c>
      <c r="D24" s="6">
        <v>38288.28</v>
      </c>
      <c r="E24" s="6">
        <v>432.03</v>
      </c>
      <c r="F24" s="7">
        <f>Table13[[#This Row],[Last]]*Table13[[#This Row],[Float]]</f>
        <v>38096.405400000003</v>
      </c>
      <c r="G24" s="8">
        <f>Table13[[#This Row],[Float adjusted market cap]]/Table13[[#Totals],[Float adjusted market cap]]</f>
        <v>1.6234962582033488E-3</v>
      </c>
      <c r="H24" s="11">
        <f>VALUE(INDEX(SPY_All_Holdings!C$5:C$511,MATCH(A24,SPY_All_Holdings!B$5:B$510,0))/100)</f>
        <v>1.50197E-3</v>
      </c>
      <c r="I24" s="10">
        <f>(H24-G24)/H24</f>
        <v>-8.0911242037689651E-2</v>
      </c>
    </row>
    <row r="25" spans="1:9" x14ac:dyDescent="0.2">
      <c r="A25" s="6" t="s">
        <v>1895</v>
      </c>
      <c r="B25" s="6" t="s">
        <v>2223</v>
      </c>
      <c r="C25" s="6">
        <v>33.19</v>
      </c>
      <c r="D25" s="6">
        <v>12910.91</v>
      </c>
      <c r="E25" s="6">
        <v>237.04</v>
      </c>
      <c r="F25" s="7">
        <f>Table13[[#This Row],[Last]]*Table13[[#This Row],[Float]]</f>
        <v>7867.3575999999994</v>
      </c>
      <c r="G25" s="8">
        <f>Table13[[#This Row],[Float adjusted market cap]]/Table13[[#Totals],[Float adjusted market cap]]</f>
        <v>3.3527114937588508E-4</v>
      </c>
      <c r="H25" s="11">
        <f>VALUE(INDEX(SPY_All_Holdings!C$5:C$511,MATCH(A25,SPY_All_Holdings!B$5:B$510,0))/100)</f>
        <v>3.1036000000000003E-4</v>
      </c>
      <c r="I25" s="10">
        <f>(H25-G25)/H25</f>
        <v>-8.0265335017028774E-2</v>
      </c>
    </row>
    <row r="26" spans="1:9" x14ac:dyDescent="0.2">
      <c r="A26" s="6" t="s">
        <v>1584</v>
      </c>
      <c r="B26" s="6" t="s">
        <v>2299</v>
      </c>
      <c r="C26" s="6">
        <v>101</v>
      </c>
      <c r="D26" s="6">
        <v>13230.8</v>
      </c>
      <c r="E26" s="6">
        <v>126.62</v>
      </c>
      <c r="F26" s="7">
        <f>Table13[[#This Row],[Last]]*Table13[[#This Row],[Float]]</f>
        <v>12788.62</v>
      </c>
      <c r="G26" s="8">
        <f>Table13[[#This Row],[Float adjusted market cap]]/Table13[[#Totals],[Float adjusted market cap]]</f>
        <v>5.4499306429536549E-4</v>
      </c>
      <c r="H26" s="11">
        <f>VALUE(INDEX(SPY_All_Holdings!C$5:C$511,MATCH(A26,SPY_All_Holdings!B$5:B$510,0))/100)</f>
        <v>5.0666000000000003E-4</v>
      </c>
      <c r="I26" s="10">
        <f>(H26-G26)/H26</f>
        <v>-7.5658359245579787E-2</v>
      </c>
    </row>
    <row r="27" spans="1:9" x14ac:dyDescent="0.2">
      <c r="A27" s="6" t="s">
        <v>115</v>
      </c>
      <c r="B27" s="6" t="s">
        <v>2107</v>
      </c>
      <c r="C27" s="6">
        <v>328.12</v>
      </c>
      <c r="D27" s="6">
        <v>196002.81</v>
      </c>
      <c r="E27" s="6">
        <v>597.07000000000005</v>
      </c>
      <c r="F27" s="7">
        <f>Table13[[#This Row],[Last]]*Table13[[#This Row],[Float]]</f>
        <v>195910.60840000003</v>
      </c>
      <c r="G27" s="8">
        <f>Table13[[#This Row],[Float adjusted market cap]]/Table13[[#Totals],[Float adjusted market cap]]</f>
        <v>8.3488228440508332E-3</v>
      </c>
      <c r="H27" s="11">
        <f>VALUE(INDEX(SPY_All_Holdings!C$5:C$511,MATCH(A27,SPY_All_Holdings!B$5:B$510,0))/100)</f>
        <v>7.7673300000000002E-3</v>
      </c>
      <c r="I27" s="10">
        <f>(H27-G27)/H27</f>
        <v>-7.4863929310436533E-2</v>
      </c>
    </row>
    <row r="28" spans="1:9" x14ac:dyDescent="0.2">
      <c r="A28" s="6" t="s">
        <v>1192</v>
      </c>
      <c r="B28" s="6" t="s">
        <v>1191</v>
      </c>
      <c r="C28" s="6">
        <v>83.07</v>
      </c>
      <c r="D28" s="6">
        <v>26658.83</v>
      </c>
      <c r="E28" s="6">
        <v>215.79</v>
      </c>
      <c r="F28" s="7">
        <f>Table13[[#This Row],[Last]]*Table13[[#This Row],[Float]]</f>
        <v>17925.675299999999</v>
      </c>
      <c r="G28" s="8">
        <f>Table13[[#This Row],[Float adjusted market cap]]/Table13[[#Totals],[Float adjusted market cap]]</f>
        <v>7.639110952792986E-4</v>
      </c>
      <c r="H28" s="11">
        <f>VALUE(INDEX(SPY_All_Holdings!C$5:C$511,MATCH(A28,SPY_All_Holdings!B$5:B$510,0))/100)</f>
        <v>7.1360000000000011E-4</v>
      </c>
      <c r="I28" s="10">
        <f>(H28-G28)/H28</f>
        <v>-7.050321647883756E-2</v>
      </c>
    </row>
    <row r="29" spans="1:9" x14ac:dyDescent="0.2">
      <c r="A29" s="6" t="s">
        <v>1660</v>
      </c>
      <c r="B29" s="6" t="s">
        <v>2144</v>
      </c>
      <c r="C29" s="6">
        <v>72.77</v>
      </c>
      <c r="D29" s="6">
        <v>11934.28</v>
      </c>
      <c r="E29" s="6">
        <v>156.38</v>
      </c>
      <c r="F29" s="7">
        <f>Table13[[#This Row],[Last]]*Table13[[#This Row],[Float]]</f>
        <v>11379.772599999998</v>
      </c>
      <c r="G29" s="8">
        <f>Table13[[#This Row],[Float adjusted market cap]]/Table13[[#Totals],[Float adjusted market cap]]</f>
        <v>4.8495436882622499E-4</v>
      </c>
      <c r="H29" s="11">
        <f>VALUE(INDEX(SPY_All_Holdings!C$5:C$511,MATCH(A29,SPY_All_Holdings!B$5:B$510,0))/100)</f>
        <v>4.5817999999999998E-4</v>
      </c>
      <c r="I29" s="10">
        <f>(H29-G29)/H29</f>
        <v>-5.8436354328484465E-2</v>
      </c>
    </row>
    <row r="30" spans="1:9" x14ac:dyDescent="0.2">
      <c r="A30" s="6" t="s">
        <v>779</v>
      </c>
      <c r="B30" s="6" t="s">
        <v>778</v>
      </c>
      <c r="C30" s="6">
        <v>183.9</v>
      </c>
      <c r="D30" s="6">
        <v>30417.06</v>
      </c>
      <c r="E30" s="6">
        <v>164.95</v>
      </c>
      <c r="F30" s="7">
        <f>Table13[[#This Row],[Last]]*Table13[[#This Row],[Float]]</f>
        <v>30334.305</v>
      </c>
      <c r="G30" s="8">
        <f>Table13[[#This Row],[Float adjusted market cap]]/Table13[[#Totals],[Float adjusted market cap]]</f>
        <v>1.2927106939779449E-3</v>
      </c>
      <c r="H30" s="11">
        <f>VALUE(INDEX(SPY_All_Holdings!C$5:C$511,MATCH(A30,SPY_All_Holdings!B$5:B$510,0))/100)</f>
        <v>1.2216799999999999E-3</v>
      </c>
      <c r="I30" s="10">
        <f>(H30-G30)/H30</f>
        <v>-5.814181616949194E-2</v>
      </c>
    </row>
    <row r="31" spans="1:9" x14ac:dyDescent="0.2">
      <c r="A31" s="6" t="s">
        <v>972</v>
      </c>
      <c r="B31" s="6" t="s">
        <v>2328</v>
      </c>
      <c r="C31" s="6">
        <v>105.95</v>
      </c>
      <c r="D31" s="6">
        <v>24095.25</v>
      </c>
      <c r="E31" s="6">
        <v>224.75</v>
      </c>
      <c r="F31" s="7">
        <f>Table13[[#This Row],[Last]]*Table13[[#This Row],[Float]]</f>
        <v>23812.262500000001</v>
      </c>
      <c r="G31" s="8">
        <f>Table13[[#This Row],[Float adjusted market cap]]/Table13[[#Totals],[Float adjusted market cap]]</f>
        <v>1.0147707811851959E-3</v>
      </c>
      <c r="H31" s="11">
        <f>VALUE(INDEX(SPY_All_Holdings!C$5:C$511,MATCH(A31,SPY_All_Holdings!B$5:B$510,0))/100)</f>
        <v>9.5977000000000009E-4</v>
      </c>
      <c r="I31" s="10">
        <f>(H31-G31)/H31</f>
        <v>-5.7306210014061464E-2</v>
      </c>
    </row>
    <row r="32" spans="1:9" x14ac:dyDescent="0.2">
      <c r="A32" s="6" t="s">
        <v>378</v>
      </c>
      <c r="B32" s="6" t="s">
        <v>2174</v>
      </c>
      <c r="C32" s="6">
        <v>98.59</v>
      </c>
      <c r="D32" s="6">
        <v>68569.34</v>
      </c>
      <c r="E32" s="6">
        <v>641.16999999999996</v>
      </c>
      <c r="F32" s="7">
        <f>Table13[[#This Row],[Last]]*Table13[[#This Row],[Float]]</f>
        <v>63212.950299999997</v>
      </c>
      <c r="G32" s="8">
        <f>Table13[[#This Row],[Float adjusted market cap]]/Table13[[#Totals],[Float adjusted market cap]]</f>
        <v>2.6938496481362056E-3</v>
      </c>
      <c r="H32" s="11">
        <f>VALUE(INDEX(SPY_All_Holdings!C$5:C$511,MATCH(A32,SPY_All_Holdings!B$5:B$510,0))/100)</f>
        <v>2.5525599999999997E-3</v>
      </c>
      <c r="I32" s="10">
        <f>(H32-G32)/H32</f>
        <v>-5.5352135948305195E-2</v>
      </c>
    </row>
    <row r="33" spans="1:9" x14ac:dyDescent="0.2">
      <c r="A33" s="6" t="s">
        <v>30</v>
      </c>
      <c r="B33" s="6" t="s">
        <v>2122</v>
      </c>
      <c r="C33" s="6">
        <v>206.69</v>
      </c>
      <c r="D33" s="6">
        <v>509919.73</v>
      </c>
      <c r="E33" s="6">
        <v>2014.78</v>
      </c>
      <c r="F33" s="7">
        <f>Table13[[#This Row],[Last]]*Table13[[#This Row],[Float]]</f>
        <v>416434.87819999998</v>
      </c>
      <c r="G33" s="8">
        <f>Table13[[#This Row],[Float adjusted market cap]]/Table13[[#Totals],[Float adjusted market cap]]</f>
        <v>1.774656846084138E-2</v>
      </c>
      <c r="H33" s="11">
        <f>VALUE(INDEX(SPY_All_Holdings!C$5:C$511,MATCH(A33,SPY_All_Holdings!B$5:B$510,0))/100)</f>
        <v>1.6821860000000001E-2</v>
      </c>
      <c r="I33" s="10">
        <f>(H33-G33)/H33</f>
        <v>-5.4970643011021295E-2</v>
      </c>
    </row>
    <row r="34" spans="1:9" x14ac:dyDescent="0.2">
      <c r="A34" s="6" t="s">
        <v>1572</v>
      </c>
      <c r="B34" s="6" t="s">
        <v>2322</v>
      </c>
      <c r="C34" s="6">
        <v>36.299999999999997</v>
      </c>
      <c r="D34" s="6">
        <v>12928.9</v>
      </c>
      <c r="E34" s="6">
        <v>347.67</v>
      </c>
      <c r="F34" s="7">
        <f>Table13[[#This Row],[Last]]*Table13[[#This Row],[Float]]</f>
        <v>12620.421</v>
      </c>
      <c r="G34" s="8">
        <f>Table13[[#This Row],[Float adjusted market cap]]/Table13[[#Totals],[Float adjusted market cap]]</f>
        <v>5.3782518469448466E-4</v>
      </c>
      <c r="H34" s="11">
        <f>VALUE(INDEX(SPY_All_Holdings!C$5:C$511,MATCH(A34,SPY_All_Holdings!B$5:B$510,0))/100)</f>
        <v>5.1028999999999994E-4</v>
      </c>
      <c r="I34" s="10">
        <f>(H34-G34)/H34</f>
        <v>-5.3959875158213419E-2</v>
      </c>
    </row>
    <row r="35" spans="1:9" x14ac:dyDescent="0.2">
      <c r="A35" s="6" t="s">
        <v>1492</v>
      </c>
      <c r="B35" s="6" t="s">
        <v>1491</v>
      </c>
      <c r="C35" s="6">
        <v>89.81</v>
      </c>
      <c r="D35" s="6">
        <v>13527.99</v>
      </c>
      <c r="E35" s="6">
        <v>149.78</v>
      </c>
      <c r="F35" s="7">
        <f>Table13[[#This Row],[Last]]*Table13[[#This Row],[Float]]</f>
        <v>13451.7418</v>
      </c>
      <c r="G35" s="8">
        <f>Table13[[#This Row],[Float adjusted market cap]]/Table13[[#Totals],[Float adjusted market cap]]</f>
        <v>5.7325231210967676E-4</v>
      </c>
      <c r="H35" s="11">
        <f>VALUE(INDEX(SPY_All_Holdings!C$5:C$511,MATCH(A35,SPY_All_Holdings!B$5:B$510,0))/100)</f>
        <v>5.4438000000000002E-4</v>
      </c>
      <c r="I35" s="10">
        <f>(H35-G35)/H35</f>
        <v>-5.3037055199817669E-2</v>
      </c>
    </row>
    <row r="36" spans="1:9" x14ac:dyDescent="0.2">
      <c r="A36" s="6" t="s">
        <v>1436</v>
      </c>
      <c r="B36" s="6" t="s">
        <v>2132</v>
      </c>
      <c r="C36" s="6">
        <v>45.12</v>
      </c>
      <c r="D36" s="6">
        <v>15316.39</v>
      </c>
      <c r="E36" s="6">
        <v>310.61</v>
      </c>
      <c r="F36" s="7">
        <f>Table13[[#This Row],[Last]]*Table13[[#This Row],[Float]]</f>
        <v>14014.7232</v>
      </c>
      <c r="G36" s="8">
        <f>Table13[[#This Row],[Float adjusted market cap]]/Table13[[#Totals],[Float adjusted market cap]]</f>
        <v>5.9724402961534157E-4</v>
      </c>
      <c r="H36" s="11">
        <f>VALUE(INDEX(SPY_All_Holdings!C$5:C$511,MATCH(A36,SPY_All_Holdings!B$5:B$510,0))/100)</f>
        <v>5.6890999999999995E-4</v>
      </c>
      <c r="I36" s="10">
        <f>(H36-G36)/H36</f>
        <v>-4.9804063235558568E-2</v>
      </c>
    </row>
    <row r="37" spans="1:9" x14ac:dyDescent="0.2">
      <c r="A37" s="6" t="s">
        <v>1320</v>
      </c>
      <c r="B37" s="6" t="s">
        <v>1319</v>
      </c>
      <c r="C37" s="6">
        <v>96.67</v>
      </c>
      <c r="D37" s="6">
        <v>15903.86</v>
      </c>
      <c r="E37" s="6">
        <v>161.38</v>
      </c>
      <c r="F37" s="7">
        <f>Table13[[#This Row],[Last]]*Table13[[#This Row],[Float]]</f>
        <v>15600.604600000001</v>
      </c>
      <c r="G37" s="8">
        <f>Table13[[#This Row],[Float adjusted market cap]]/Table13[[#Totals],[Float adjusted market cap]]</f>
        <v>6.6482711237134064E-4</v>
      </c>
      <c r="H37" s="11">
        <f>VALUE(INDEX(SPY_All_Holdings!C$5:C$511,MATCH(A37,SPY_All_Holdings!B$5:B$510,0))/100)</f>
        <v>6.3537000000000001E-4</v>
      </c>
      <c r="I37" s="10">
        <f>(H37-G37)/H37</f>
        <v>-4.6362139180856236E-2</v>
      </c>
    </row>
    <row r="38" spans="1:9" x14ac:dyDescent="0.2">
      <c r="A38" s="6" t="s">
        <v>1128</v>
      </c>
      <c r="B38" s="6" t="s">
        <v>2082</v>
      </c>
      <c r="C38" s="6">
        <v>252.91</v>
      </c>
      <c r="D38" s="6">
        <v>20277.310000000001</v>
      </c>
      <c r="E38" s="6">
        <v>74.41</v>
      </c>
      <c r="F38" s="7">
        <f>Table13[[#This Row],[Last]]*Table13[[#This Row],[Float]]</f>
        <v>18819.033100000001</v>
      </c>
      <c r="G38" s="8">
        <f>Table13[[#This Row],[Float adjusted market cap]]/Table13[[#Totals],[Float adjusted market cap]]</f>
        <v>8.0198195866676089E-4</v>
      </c>
      <c r="H38" s="11">
        <f>VALUE(INDEX(SPY_All_Holdings!C$5:C$511,MATCH(A38,SPY_All_Holdings!B$5:B$510,0))/100)</f>
        <v>7.6815999999999994E-4</v>
      </c>
      <c r="I38" s="10">
        <f>(H38-G38)/H38</f>
        <v>-4.4029835798220361E-2</v>
      </c>
    </row>
    <row r="39" spans="1:9" x14ac:dyDescent="0.2">
      <c r="A39" s="6" t="s">
        <v>1412</v>
      </c>
      <c r="B39" s="6" t="s">
        <v>2278</v>
      </c>
      <c r="C39" s="6">
        <v>69.569999999999993</v>
      </c>
      <c r="D39" s="6">
        <v>16367.32</v>
      </c>
      <c r="E39" s="6">
        <v>209.44</v>
      </c>
      <c r="F39" s="7">
        <f>Table13[[#This Row],[Last]]*Table13[[#This Row],[Float]]</f>
        <v>14570.740799999998</v>
      </c>
      <c r="G39" s="8">
        <f>Table13[[#This Row],[Float adjusted market cap]]/Table13[[#Totals],[Float adjusted market cap]]</f>
        <v>6.2093898150429865E-4</v>
      </c>
      <c r="H39" s="11">
        <f>VALUE(INDEX(SPY_All_Holdings!C$5:C$511,MATCH(A39,SPY_All_Holdings!B$5:B$510,0))/100)</f>
        <v>5.9577000000000002E-4</v>
      </c>
      <c r="I39" s="10">
        <f>(H39-G39)/H39</f>
        <v>-4.2246137778502821E-2</v>
      </c>
    </row>
    <row r="40" spans="1:9" x14ac:dyDescent="0.2">
      <c r="A40" s="6" t="s">
        <v>407</v>
      </c>
      <c r="B40" s="6" t="s">
        <v>2216</v>
      </c>
      <c r="C40" s="6">
        <v>205.51</v>
      </c>
      <c r="D40" s="6">
        <v>61361.79</v>
      </c>
      <c r="E40" s="6">
        <v>285.89999999999998</v>
      </c>
      <c r="F40" s="7">
        <f>Table13[[#This Row],[Last]]*Table13[[#This Row],[Float]]</f>
        <v>58755.308999999994</v>
      </c>
      <c r="G40" s="8">
        <f>Table13[[#This Row],[Float adjusted market cap]]/Table13[[#Totals],[Float adjusted market cap]]</f>
        <v>2.5038851647426431E-3</v>
      </c>
      <c r="H40" s="11">
        <f>VALUE(INDEX(SPY_All_Holdings!C$5:C$511,MATCH(A40,SPY_All_Holdings!B$5:B$510,0))/100)</f>
        <v>2.4112199999999999E-3</v>
      </c>
      <c r="I40" s="10">
        <f>(H40-G40)/H40</f>
        <v>-3.8430821220230074E-2</v>
      </c>
    </row>
    <row r="41" spans="1:9" x14ac:dyDescent="0.2">
      <c r="A41" s="6" t="s">
        <v>1966</v>
      </c>
      <c r="B41" s="6" t="s">
        <v>1965</v>
      </c>
      <c r="C41" s="6">
        <v>39.07</v>
      </c>
      <c r="D41" s="6">
        <v>6063.39</v>
      </c>
      <c r="E41" s="6">
        <v>153.69999999999999</v>
      </c>
      <c r="F41" s="7">
        <f>Table13[[#This Row],[Last]]*Table13[[#This Row],[Float]]</f>
        <v>6005.0589999999993</v>
      </c>
      <c r="G41" s="8">
        <f>Table13[[#This Row],[Float adjusted market cap]]/Table13[[#Totals],[Float adjusted market cap]]</f>
        <v>2.5590841745899576E-4</v>
      </c>
      <c r="H41" s="11">
        <f>VALUE(INDEX(SPY_All_Holdings!C$5:C$511,MATCH(A41,SPY_All_Holdings!B$5:B$510,0))/100)</f>
        <v>2.4645E-4</v>
      </c>
      <c r="I41" s="10">
        <f>(H41-G41)/H41</f>
        <v>-3.8378646617958048E-2</v>
      </c>
    </row>
    <row r="42" spans="1:9" x14ac:dyDescent="0.2">
      <c r="A42" s="6" t="s">
        <v>1528</v>
      </c>
      <c r="B42" s="6" t="s">
        <v>1527</v>
      </c>
      <c r="C42" s="6">
        <v>72.88</v>
      </c>
      <c r="D42" s="6">
        <v>13838.31</v>
      </c>
      <c r="E42" s="6">
        <v>176.51</v>
      </c>
      <c r="F42" s="7">
        <f>Table13[[#This Row],[Last]]*Table13[[#This Row],[Float]]</f>
        <v>12864.048799999999</v>
      </c>
      <c r="G42" s="8">
        <f>Table13[[#This Row],[Float adjusted market cap]]/Table13[[#Totals],[Float adjusted market cap]]</f>
        <v>5.4820749813170753E-4</v>
      </c>
      <c r="H42" s="11">
        <f>VALUE(INDEX(SPY_All_Holdings!C$5:C$511,MATCH(A42,SPY_All_Holdings!B$5:B$510,0))/100)</f>
        <v>5.2838000000000006E-4</v>
      </c>
      <c r="I42" s="10">
        <f>(H42-G42)/H42</f>
        <v>-3.7525073113493068E-2</v>
      </c>
    </row>
    <row r="43" spans="1:9" x14ac:dyDescent="0.2">
      <c r="A43" s="6" t="s">
        <v>1831</v>
      </c>
      <c r="B43" s="6" t="s">
        <v>2325</v>
      </c>
      <c r="C43" s="6">
        <v>28.61</v>
      </c>
      <c r="D43" s="6">
        <v>9059.0400000000009</v>
      </c>
      <c r="E43" s="6">
        <v>315.62</v>
      </c>
      <c r="F43" s="7">
        <f>Table13[[#This Row],[Last]]*Table13[[#This Row],[Float]]</f>
        <v>9029.8881999999994</v>
      </c>
      <c r="G43" s="8">
        <f>Table13[[#This Row],[Float adjusted market cap]]/Table13[[#Totals],[Float adjusted market cap]]</f>
        <v>3.8481293840637702E-4</v>
      </c>
      <c r="H43" s="11">
        <f>VALUE(INDEX(SPY_All_Holdings!C$5:C$511,MATCH(A43,SPY_All_Holdings!B$5:B$510,0))/100)</f>
        <v>3.7092000000000001E-4</v>
      </c>
      <c r="I43" s="10">
        <f>(H43-G43)/H43</f>
        <v>-3.7455349957880441E-2</v>
      </c>
    </row>
    <row r="44" spans="1:9" x14ac:dyDescent="0.2">
      <c r="A44" s="6" t="s">
        <v>1740</v>
      </c>
      <c r="B44" s="6" t="s">
        <v>2086</v>
      </c>
      <c r="C44" s="6">
        <v>12.14</v>
      </c>
      <c r="D44" s="6">
        <v>11715.1</v>
      </c>
      <c r="E44" s="6">
        <v>825.96</v>
      </c>
      <c r="F44" s="7">
        <f>Table13[[#This Row],[Last]]*Table13[[#This Row],[Float]]</f>
        <v>10027.154400000001</v>
      </c>
      <c r="G44" s="8">
        <f>Table13[[#This Row],[Float adjusted market cap]]/Table13[[#Totals],[Float adjusted market cap]]</f>
        <v>4.273119071970828E-4</v>
      </c>
      <c r="H44" s="11">
        <f>VALUE(INDEX(SPY_All_Holdings!C$5:C$511,MATCH(A44,SPY_All_Holdings!B$5:B$510,0))/100)</f>
        <v>4.1219E-4</v>
      </c>
      <c r="I44" s="10">
        <f>(H44-G44)/H44</f>
        <v>-3.6686739603296541E-2</v>
      </c>
    </row>
    <row r="45" spans="1:9" x14ac:dyDescent="0.2">
      <c r="A45" s="6" t="s">
        <v>169</v>
      </c>
      <c r="B45" s="6" t="s">
        <v>2247</v>
      </c>
      <c r="C45" s="6">
        <v>164.2</v>
      </c>
      <c r="D45" s="6">
        <v>152014.88</v>
      </c>
      <c r="E45" s="6">
        <v>888.06</v>
      </c>
      <c r="F45" s="7">
        <f>Table13[[#This Row],[Last]]*Table13[[#This Row],[Float]]</f>
        <v>145819.45199999999</v>
      </c>
      <c r="G45" s="8">
        <f>Table13[[#This Row],[Float adjusted market cap]]/Table13[[#Totals],[Float adjusted market cap]]</f>
        <v>6.2141646228718152E-3</v>
      </c>
      <c r="H45" s="11">
        <f>VALUE(INDEX(SPY_All_Holdings!C$5:C$511,MATCH(A45,SPY_All_Holdings!B$5:B$510,0))/100)</f>
        <v>5.9987199999999999E-3</v>
      </c>
      <c r="I45" s="10">
        <f>(H45-G45)/H45</f>
        <v>-3.5915099033096275E-2</v>
      </c>
    </row>
    <row r="46" spans="1:9" x14ac:dyDescent="0.2">
      <c r="A46" s="6" t="s">
        <v>791</v>
      </c>
      <c r="B46" s="6" t="s">
        <v>2361</v>
      </c>
      <c r="C46" s="6">
        <v>368.26</v>
      </c>
      <c r="D46" s="6">
        <v>39552.230000000003</v>
      </c>
      <c r="E46" s="6">
        <v>79.16</v>
      </c>
      <c r="F46" s="7">
        <f>Table13[[#This Row],[Last]]*Table13[[#This Row],[Float]]</f>
        <v>29151.461599999999</v>
      </c>
      <c r="G46" s="8">
        <f>Table13[[#This Row],[Float adjusted market cap]]/Table13[[#Totals],[Float adjusted market cap]]</f>
        <v>1.2423032654088305E-3</v>
      </c>
      <c r="H46" s="11">
        <f>VALUE(INDEX(SPY_All_Holdings!C$5:C$511,MATCH(A46,SPY_All_Holdings!B$5:B$510,0))/100)</f>
        <v>1.19984E-3</v>
      </c>
      <c r="I46" s="10">
        <f>(H46-G46)/H46</f>
        <v>-3.5390773277129042E-2</v>
      </c>
    </row>
    <row r="47" spans="1:9" x14ac:dyDescent="0.2">
      <c r="A47" s="6" t="s">
        <v>1664</v>
      </c>
      <c r="B47" s="6" t="s">
        <v>2421</v>
      </c>
      <c r="C47" s="6">
        <v>30.81</v>
      </c>
      <c r="D47" s="6">
        <v>12397.94</v>
      </c>
      <c r="E47" s="6">
        <v>360.84</v>
      </c>
      <c r="F47" s="7">
        <f>Table13[[#This Row],[Last]]*Table13[[#This Row],[Float]]</f>
        <v>11117.480399999999</v>
      </c>
      <c r="G47" s="8">
        <f>Table13[[#This Row],[Float adjusted market cap]]/Table13[[#Totals],[Float adjusted market cap]]</f>
        <v>4.7377666319271854E-4</v>
      </c>
      <c r="H47" s="11">
        <f>VALUE(INDEX(SPY_All_Holdings!C$5:C$511,MATCH(A47,SPY_All_Holdings!B$5:B$510,0))/100)</f>
        <v>4.5759000000000001E-4</v>
      </c>
      <c r="I47" s="10">
        <f>(H47-G47)/H47</f>
        <v>-3.5373725808515319E-2</v>
      </c>
    </row>
    <row r="48" spans="1:9" x14ac:dyDescent="0.2">
      <c r="A48" s="6" t="s">
        <v>1780</v>
      </c>
      <c r="B48" s="6" t="s">
        <v>2360</v>
      </c>
      <c r="C48" s="6">
        <v>64.37</v>
      </c>
      <c r="D48" s="6">
        <v>10926.55</v>
      </c>
      <c r="E48" s="6">
        <v>149.38</v>
      </c>
      <c r="F48" s="7">
        <f>Table13[[#This Row],[Last]]*Table13[[#This Row],[Float]]</f>
        <v>9615.5905999999995</v>
      </c>
      <c r="G48" s="8">
        <f>Table13[[#This Row],[Float adjusted market cap]]/Table13[[#Totals],[Float adjusted market cap]]</f>
        <v>4.0977292202784284E-4</v>
      </c>
      <c r="H48" s="11">
        <f>VALUE(INDEX(SPY_All_Holdings!C$5:C$511,MATCH(A48,SPY_All_Holdings!B$5:B$510,0))/100)</f>
        <v>3.9624000000000001E-4</v>
      </c>
      <c r="I48" s="10">
        <f>(H48-G48)/H48</f>
        <v>-3.4153346526960476E-2</v>
      </c>
    </row>
    <row r="49" spans="1:9" x14ac:dyDescent="0.2">
      <c r="A49" s="6" t="s">
        <v>483</v>
      </c>
      <c r="B49" s="6" t="s">
        <v>2390</v>
      </c>
      <c r="C49" s="6">
        <v>158.6</v>
      </c>
      <c r="D49" s="6">
        <v>59354.15</v>
      </c>
      <c r="E49" s="6">
        <v>329.05</v>
      </c>
      <c r="F49" s="7">
        <f>Table13[[#This Row],[Last]]*Table13[[#This Row],[Float]]</f>
        <v>52187.33</v>
      </c>
      <c r="G49" s="8">
        <f>Table13[[#This Row],[Float adjusted market cap]]/Table13[[#Totals],[Float adjusted market cap]]</f>
        <v>2.2239876463679004E-3</v>
      </c>
      <c r="H49" s="11">
        <f>VALUE(INDEX(SPY_All_Holdings!C$5:C$511,MATCH(A49,SPY_All_Holdings!B$5:B$510,0))/100)</f>
        <v>2.15168E-3</v>
      </c>
      <c r="I49" s="10">
        <f>(H49-G49)/H49</f>
        <v>-3.3605204476455777E-2</v>
      </c>
    </row>
    <row r="50" spans="1:9" x14ac:dyDescent="0.2">
      <c r="A50" s="6" t="s">
        <v>1316</v>
      </c>
      <c r="B50" s="6" t="s">
        <v>2104</v>
      </c>
      <c r="C50" s="6">
        <v>84.74</v>
      </c>
      <c r="D50" s="6">
        <v>15459.8</v>
      </c>
      <c r="E50" s="6">
        <v>182.06</v>
      </c>
      <c r="F50" s="7">
        <f>Table13[[#This Row],[Last]]*Table13[[#This Row],[Float]]</f>
        <v>15427.7644</v>
      </c>
      <c r="G50" s="8">
        <f>Table13[[#This Row],[Float adjusted market cap]]/Table13[[#Totals],[Float adjusted market cap]]</f>
        <v>6.5746144584661595E-4</v>
      </c>
      <c r="H50" s="11">
        <f>VALUE(INDEX(SPY_All_Holdings!C$5:C$511,MATCH(A50,SPY_All_Holdings!B$5:B$510,0))/100)</f>
        <v>6.3665E-4</v>
      </c>
      <c r="I50" s="10">
        <f>(H50-G50)/H50</f>
        <v>-3.2688990570354119E-2</v>
      </c>
    </row>
    <row r="51" spans="1:9" x14ac:dyDescent="0.2">
      <c r="A51" s="6" t="s">
        <v>1994</v>
      </c>
      <c r="B51" s="6" t="s">
        <v>1993</v>
      </c>
      <c r="C51" s="6">
        <v>15.48</v>
      </c>
      <c r="D51" s="6">
        <v>5320.48</v>
      </c>
      <c r="E51" s="6">
        <v>342.47</v>
      </c>
      <c r="F51" s="7">
        <f>Table13[[#This Row],[Last]]*Table13[[#This Row],[Float]]</f>
        <v>5301.4356000000007</v>
      </c>
      <c r="G51" s="8">
        <f>Table13[[#This Row],[Float adjusted market cap]]/Table13[[#Totals],[Float adjusted market cap]]</f>
        <v>2.259231748858391E-4</v>
      </c>
      <c r="H51" s="11">
        <f>VALUE(INDEX(SPY_All_Holdings!C$5:C$511,MATCH(A51,SPY_All_Holdings!B$5:B$510,0))/100)</f>
        <v>2.1878000000000002E-4</v>
      </c>
      <c r="I51" s="10">
        <f>(H51-G51)/H51</f>
        <v>-3.2650036044606832E-2</v>
      </c>
    </row>
    <row r="52" spans="1:9" x14ac:dyDescent="0.2">
      <c r="A52" s="6" t="s">
        <v>1887</v>
      </c>
      <c r="B52" s="6" t="s">
        <v>2210</v>
      </c>
      <c r="C52" s="6">
        <v>56.15</v>
      </c>
      <c r="D52" s="6">
        <v>7855.5</v>
      </c>
      <c r="E52" s="6">
        <v>139.19999999999999</v>
      </c>
      <c r="F52" s="7">
        <f>Table13[[#This Row],[Last]]*Table13[[#This Row],[Float]]</f>
        <v>7816.079999999999</v>
      </c>
      <c r="G52" s="8">
        <f>Table13[[#This Row],[Float adjusted market cap]]/Table13[[#Totals],[Float adjusted market cap]]</f>
        <v>3.330859303019184E-4</v>
      </c>
      <c r="H52" s="11">
        <f>VALUE(INDEX(SPY_All_Holdings!C$5:C$511,MATCH(A52,SPY_All_Holdings!B$5:B$510,0))/100)</f>
        <v>3.2370000000000001E-4</v>
      </c>
      <c r="I52" s="10">
        <f>(H52-G52)/H52</f>
        <v>-2.8995768618839641E-2</v>
      </c>
    </row>
    <row r="53" spans="1:9" x14ac:dyDescent="0.2">
      <c r="A53" s="6" t="s">
        <v>1835</v>
      </c>
      <c r="B53" s="6" t="s">
        <v>2350</v>
      </c>
      <c r="C53" s="6">
        <v>79.92</v>
      </c>
      <c r="D53" s="6">
        <v>8923.6299999999992</v>
      </c>
      <c r="E53" s="6">
        <v>111.18</v>
      </c>
      <c r="F53" s="7">
        <f>Table13[[#This Row],[Last]]*Table13[[#This Row],[Float]]</f>
        <v>8885.5056000000004</v>
      </c>
      <c r="G53" s="8">
        <f>Table13[[#This Row],[Float adjusted market cap]]/Table13[[#Totals],[Float adjusted market cap]]</f>
        <v>3.7866000590819262E-4</v>
      </c>
      <c r="H53" s="11">
        <f>VALUE(INDEX(SPY_All_Holdings!C$5:C$511,MATCH(A53,SPY_All_Holdings!B$5:B$510,0))/100)</f>
        <v>3.6884999999999999E-4</v>
      </c>
      <c r="I53" s="10">
        <f>(H53-G53)/H53</f>
        <v>-2.6596193325722179E-2</v>
      </c>
    </row>
    <row r="54" spans="1:9" x14ac:dyDescent="0.2">
      <c r="A54" s="6" t="s">
        <v>1867</v>
      </c>
      <c r="B54" s="6" t="s">
        <v>1866</v>
      </c>
      <c r="C54" s="6">
        <v>112.95</v>
      </c>
      <c r="D54" s="6">
        <v>8344.41</v>
      </c>
      <c r="E54" s="6">
        <v>73.5</v>
      </c>
      <c r="F54" s="7">
        <f>Table13[[#This Row],[Last]]*Table13[[#This Row],[Float]]</f>
        <v>8301.8250000000007</v>
      </c>
      <c r="G54" s="8">
        <f>Table13[[#This Row],[Float adjusted market cap]]/Table13[[#Totals],[Float adjusted market cap]]</f>
        <v>3.5378618224592433E-4</v>
      </c>
      <c r="H54" s="11">
        <f>VALUE(INDEX(SPY_All_Holdings!C$5:C$511,MATCH(A54,SPY_All_Holdings!B$5:B$510,0))/100)</f>
        <v>3.4473999999999996E-4</v>
      </c>
      <c r="I54" s="10">
        <f>(H54-G54)/H54</f>
        <v>-2.6240593623961174E-2</v>
      </c>
    </row>
    <row r="55" spans="1:9" x14ac:dyDescent="0.2">
      <c r="A55" s="6" t="s">
        <v>551</v>
      </c>
      <c r="B55" s="6" t="s">
        <v>2290</v>
      </c>
      <c r="C55" s="6">
        <v>139.43</v>
      </c>
      <c r="D55" s="6">
        <v>51087.15</v>
      </c>
      <c r="E55" s="6">
        <v>312.02</v>
      </c>
      <c r="F55" s="7">
        <f>Table13[[#This Row],[Last]]*Table13[[#This Row],[Float]]</f>
        <v>43504.948599999996</v>
      </c>
      <c r="G55" s="8">
        <f>Table13[[#This Row],[Float adjusted market cap]]/Table13[[#Totals],[Float adjusted market cap]]</f>
        <v>1.8539838739071431E-3</v>
      </c>
      <c r="H55" s="11">
        <f>VALUE(INDEX(SPY_All_Holdings!C$5:C$511,MATCH(A55,SPY_All_Holdings!B$5:B$510,0))/100)</f>
        <v>1.80675E-3</v>
      </c>
      <c r="I55" s="10">
        <f>(H55-G55)/H55</f>
        <v>-2.6143004791555607E-2</v>
      </c>
    </row>
    <row r="56" spans="1:9" x14ac:dyDescent="0.2">
      <c r="A56" s="6" t="s">
        <v>1408</v>
      </c>
      <c r="B56" s="6" t="s">
        <v>2275</v>
      </c>
      <c r="C56" s="6">
        <v>51.51</v>
      </c>
      <c r="D56" s="6">
        <v>17339.810000000001</v>
      </c>
      <c r="E56" s="6">
        <v>279.23</v>
      </c>
      <c r="F56" s="7">
        <f>Table13[[#This Row],[Last]]*Table13[[#This Row],[Float]]</f>
        <v>14383.1373</v>
      </c>
      <c r="G56" s="8">
        <f>Table13[[#This Row],[Float adjusted market cap]]/Table13[[#Totals],[Float adjusted market cap]]</f>
        <v>6.1294416999707309E-4</v>
      </c>
      <c r="H56" s="11">
        <f>VALUE(INDEX(SPY_All_Holdings!C$5:C$511,MATCH(A56,SPY_All_Holdings!B$5:B$510,0))/100)</f>
        <v>5.9789000000000001E-4</v>
      </c>
      <c r="I56" s="10">
        <f>(H56-G56)/H56</f>
        <v>-2.517882887667143E-2</v>
      </c>
    </row>
    <row r="57" spans="1:9" x14ac:dyDescent="0.2">
      <c r="A57" s="6" t="s">
        <v>1926</v>
      </c>
      <c r="B57" s="6" t="s">
        <v>2319</v>
      </c>
      <c r="C57" s="6">
        <v>34.6</v>
      </c>
      <c r="D57" s="6">
        <v>6906.51</v>
      </c>
      <c r="E57" s="6">
        <v>198.15</v>
      </c>
      <c r="F57" s="7">
        <f>Table13[[#This Row],[Last]]*Table13[[#This Row],[Float]]</f>
        <v>6855.9900000000007</v>
      </c>
      <c r="G57" s="8">
        <f>Table13[[#This Row],[Float adjusted market cap]]/Table13[[#Totals],[Float adjusted market cap]]</f>
        <v>2.9217124278291034E-4</v>
      </c>
      <c r="H57" s="11">
        <f>VALUE(INDEX(SPY_All_Holdings!C$5:C$511,MATCH(A57,SPY_All_Holdings!B$5:B$510,0))/100)</f>
        <v>2.8500999999999998E-4</v>
      </c>
      <c r="I57" s="10">
        <f>(H57-G57)/H57</f>
        <v>-2.5126286035263189E-2</v>
      </c>
    </row>
    <row r="58" spans="1:9" x14ac:dyDescent="0.2">
      <c r="A58" s="6" t="s">
        <v>1604</v>
      </c>
      <c r="B58" s="6" t="s">
        <v>1603</v>
      </c>
      <c r="C58" s="6">
        <v>27.43</v>
      </c>
      <c r="D58" s="6">
        <v>11823.18</v>
      </c>
      <c r="E58" s="6">
        <v>429.98</v>
      </c>
      <c r="F58" s="7">
        <f>Table13[[#This Row],[Last]]*Table13[[#This Row],[Float]]</f>
        <v>11794.3514</v>
      </c>
      <c r="G58" s="8">
        <f>Table13[[#This Row],[Float adjusted market cap]]/Table13[[#Totals],[Float adjusted market cap]]</f>
        <v>5.0262183964042508E-4</v>
      </c>
      <c r="H58" s="11">
        <f>VALUE(INDEX(SPY_All_Holdings!C$5:C$511,MATCH(A58,SPY_All_Holdings!B$5:B$510,0))/100)</f>
        <v>4.9038999999999994E-4</v>
      </c>
      <c r="I58" s="10">
        <f>(H58-G58)/H58</f>
        <v>-2.4943085381890211E-2</v>
      </c>
    </row>
    <row r="59" spans="1:9" x14ac:dyDescent="0.2">
      <c r="A59" s="6" t="s">
        <v>635</v>
      </c>
      <c r="B59" s="6" t="s">
        <v>634</v>
      </c>
      <c r="C59" s="6">
        <v>37.81</v>
      </c>
      <c r="D59" s="6">
        <v>39662.69</v>
      </c>
      <c r="E59" s="6">
        <v>988.49</v>
      </c>
      <c r="F59" s="7">
        <f>Table13[[#This Row],[Last]]*Table13[[#This Row],[Float]]</f>
        <v>37374.806900000003</v>
      </c>
      <c r="G59" s="8">
        <f>Table13[[#This Row],[Float adjusted market cap]]/Table13[[#Totals],[Float adjusted market cap]]</f>
        <v>1.592744998278045E-3</v>
      </c>
      <c r="H59" s="11">
        <f>VALUE(INDEX(SPY_All_Holdings!C$5:C$511,MATCH(A59,SPY_All_Holdings!B$5:B$510,0))/100)</f>
        <v>1.5542400000000001E-3</v>
      </c>
      <c r="I59" s="10">
        <f>(H59-G59)/H59</f>
        <v>-2.477416504403749E-2</v>
      </c>
    </row>
    <row r="60" spans="1:9" x14ac:dyDescent="0.2">
      <c r="A60" s="6" t="s">
        <v>1903</v>
      </c>
      <c r="B60" s="6" t="s">
        <v>2075</v>
      </c>
      <c r="C60" s="6">
        <v>10.96</v>
      </c>
      <c r="D60" s="6">
        <v>7237.84</v>
      </c>
      <c r="E60" s="6">
        <v>658.69</v>
      </c>
      <c r="F60" s="7">
        <f>Table13[[#This Row],[Last]]*Table13[[#This Row],[Float]]</f>
        <v>7219.242400000001</v>
      </c>
      <c r="G60" s="8">
        <f>Table13[[#This Row],[Float adjusted market cap]]/Table13[[#Totals],[Float adjusted market cap]]</f>
        <v>3.0765141488816065E-4</v>
      </c>
      <c r="H60" s="11">
        <f>VALUE(INDEX(SPY_All_Holdings!C$5:C$511,MATCH(A60,SPY_All_Holdings!B$5:B$510,0))/100)</f>
        <v>3.0022000000000002E-4</v>
      </c>
      <c r="I60" s="10">
        <f>(H60-G60)/H60</f>
        <v>-2.4753230591435041E-2</v>
      </c>
    </row>
    <row r="61" spans="1:9" x14ac:dyDescent="0.2">
      <c r="A61" s="6" t="s">
        <v>691</v>
      </c>
      <c r="B61" s="6" t="s">
        <v>2109</v>
      </c>
      <c r="C61" s="6">
        <v>68.459999999999994</v>
      </c>
      <c r="D61" s="6">
        <v>37285.03</v>
      </c>
      <c r="E61" s="6">
        <v>508.03</v>
      </c>
      <c r="F61" s="7">
        <f>Table13[[#This Row],[Last]]*Table13[[#This Row],[Float]]</f>
        <v>34779.733799999995</v>
      </c>
      <c r="G61" s="8">
        <f>Table13[[#This Row],[Float adjusted market cap]]/Table13[[#Totals],[Float adjusted market cap]]</f>
        <v>1.482154735932344E-3</v>
      </c>
      <c r="H61" s="11">
        <f>VALUE(INDEX(SPY_All_Holdings!C$5:C$511,MATCH(A61,SPY_All_Holdings!B$5:B$510,0))/100)</f>
        <v>1.4472399999999998E-3</v>
      </c>
      <c r="I61" s="10">
        <f>(H61-G61)/H61</f>
        <v>-2.4125049012150155E-2</v>
      </c>
    </row>
    <row r="62" spans="1:9" x14ac:dyDescent="0.2">
      <c r="A62" s="6" t="s">
        <v>687</v>
      </c>
      <c r="B62" s="6" t="s">
        <v>2305</v>
      </c>
      <c r="C62" s="6">
        <v>70.25</v>
      </c>
      <c r="D62" s="6">
        <v>34984.5</v>
      </c>
      <c r="E62" s="6">
        <v>496.74</v>
      </c>
      <c r="F62" s="7">
        <f>Table13[[#This Row],[Last]]*Table13[[#This Row],[Float]]</f>
        <v>34895.985000000001</v>
      </c>
      <c r="G62" s="8">
        <f>Table13[[#This Row],[Float adjusted market cap]]/Table13[[#Totals],[Float adjusted market cap]]</f>
        <v>1.4871088355706175E-3</v>
      </c>
      <c r="H62" s="11">
        <f>VALUE(INDEX(SPY_All_Holdings!C$5:C$511,MATCH(A62,SPY_All_Holdings!B$5:B$510,0))/100)</f>
        <v>1.45229E-3</v>
      </c>
      <c r="I62" s="10">
        <f>(H62-G62)/H62</f>
        <v>-2.3975125884374001E-2</v>
      </c>
    </row>
    <row r="63" spans="1:9" x14ac:dyDescent="0.2">
      <c r="A63" s="6" t="s">
        <v>1056</v>
      </c>
      <c r="B63" s="6" t="s">
        <v>2351</v>
      </c>
      <c r="C63" s="6">
        <v>30.88</v>
      </c>
      <c r="D63" s="6">
        <v>21249.55</v>
      </c>
      <c r="E63" s="6">
        <v>688.03</v>
      </c>
      <c r="F63" s="7">
        <f>Table13[[#This Row],[Last]]*Table13[[#This Row],[Float]]</f>
        <v>21246.366399999999</v>
      </c>
      <c r="G63" s="8">
        <f>Table13[[#This Row],[Float adjusted market cap]]/Table13[[#Totals],[Float adjusted market cap]]</f>
        <v>9.0542391043584773E-4</v>
      </c>
      <c r="H63" s="11">
        <f>VALUE(INDEX(SPY_All_Holdings!C$5:C$511,MATCH(A63,SPY_All_Holdings!B$5:B$510,0))/100)</f>
        <v>8.8449000000000004E-4</v>
      </c>
      <c r="I63" s="10">
        <f>(H63-G63)/H63</f>
        <v>-2.3667775142565427E-2</v>
      </c>
    </row>
    <row r="64" spans="1:9" x14ac:dyDescent="0.2">
      <c r="A64" s="6" t="s">
        <v>1922</v>
      </c>
      <c r="B64" s="6" t="s">
        <v>2209</v>
      </c>
      <c r="C64" s="6">
        <v>50.26</v>
      </c>
      <c r="D64" s="6">
        <v>6956.69</v>
      </c>
      <c r="E64" s="6">
        <v>137.06</v>
      </c>
      <c r="F64" s="7">
        <f>Table13[[#This Row],[Last]]*Table13[[#This Row],[Float]]</f>
        <v>6888.6355999999996</v>
      </c>
      <c r="G64" s="8">
        <f>Table13[[#This Row],[Float adjusted market cap]]/Table13[[#Totals],[Float adjusted market cap]]</f>
        <v>2.9356245040185284E-4</v>
      </c>
      <c r="H64" s="11">
        <f>VALUE(INDEX(SPY_All_Holdings!C$5:C$511,MATCH(A64,SPY_All_Holdings!B$5:B$510,0))/100)</f>
        <v>2.8683000000000002E-4</v>
      </c>
      <c r="I64" s="10">
        <f>(H64-G64)/H64</f>
        <v>-2.3471918564490532E-2</v>
      </c>
    </row>
    <row r="65" spans="1:9" x14ac:dyDescent="0.2">
      <c r="A65" s="6" t="s">
        <v>1807</v>
      </c>
      <c r="B65" s="6" t="s">
        <v>1806</v>
      </c>
      <c r="C65" s="6">
        <v>39.840000000000003</v>
      </c>
      <c r="D65" s="6">
        <v>9211.17</v>
      </c>
      <c r="E65" s="6">
        <v>230.78</v>
      </c>
      <c r="F65" s="7">
        <f>Table13[[#This Row],[Last]]*Table13[[#This Row],[Float]]</f>
        <v>9194.2752</v>
      </c>
      <c r="G65" s="8">
        <f>Table13[[#This Row],[Float adjusted market cap]]/Table13[[#Totals],[Float adjusted market cap]]</f>
        <v>3.9181836783193841E-4</v>
      </c>
      <c r="H65" s="11">
        <f>VALUE(INDEX(SPY_All_Holdings!C$5:C$511,MATCH(A65,SPY_All_Holdings!B$5:B$510,0))/100)</f>
        <v>3.8293000000000002E-4</v>
      </c>
      <c r="I65" s="10">
        <f>(H65-G65)/H65</f>
        <v>-2.3211469020286694E-2</v>
      </c>
    </row>
    <row r="66" spans="1:9" x14ac:dyDescent="0.2">
      <c r="A66" s="6" t="s">
        <v>1376</v>
      </c>
      <c r="B66" s="6" t="s">
        <v>2234</v>
      </c>
      <c r="C66" s="6">
        <v>54.72</v>
      </c>
      <c r="D66" s="6">
        <v>17387.5</v>
      </c>
      <c r="E66" s="6">
        <v>269.12</v>
      </c>
      <c r="F66" s="7">
        <f>Table13[[#This Row],[Last]]*Table13[[#This Row],[Float]]</f>
        <v>14726.2464</v>
      </c>
      <c r="G66" s="8">
        <f>Table13[[#This Row],[Float adjusted market cap]]/Table13[[#Totals],[Float adjusted market cap]]</f>
        <v>6.2756592588602948E-4</v>
      </c>
      <c r="H66" s="11">
        <f>VALUE(INDEX(SPY_All_Holdings!C$5:C$511,MATCH(A66,SPY_All_Holdings!B$5:B$510,0))/100)</f>
        <v>6.1339000000000001E-4</v>
      </c>
      <c r="I66" s="10">
        <f>(H66-G66)/H66</f>
        <v>-2.311078740447264E-2</v>
      </c>
    </row>
    <row r="67" spans="1:9" x14ac:dyDescent="0.2">
      <c r="A67" s="6" t="s">
        <v>1978</v>
      </c>
      <c r="B67" s="6" t="s">
        <v>2211</v>
      </c>
      <c r="C67" s="6">
        <v>43.47</v>
      </c>
      <c r="D67" s="6">
        <v>5663.71</v>
      </c>
      <c r="E67" s="6">
        <v>129.80000000000001</v>
      </c>
      <c r="F67" s="7">
        <f>Table13[[#This Row],[Last]]*Table13[[#This Row],[Float]]</f>
        <v>5642.4059999999999</v>
      </c>
      <c r="G67" s="8">
        <f>Table13[[#This Row],[Float adjusted market cap]]/Table13[[#Totals],[Float adjusted market cap]]</f>
        <v>2.4045378906704208E-4</v>
      </c>
      <c r="H67" s="11">
        <f>VALUE(INDEX(SPY_All_Holdings!C$5:C$511,MATCH(A67,SPY_All_Holdings!B$5:B$510,0))/100)</f>
        <v>2.3507000000000001E-4</v>
      </c>
      <c r="I67" s="10">
        <f>(H67-G67)/H67</f>
        <v>-2.2902918564861808E-2</v>
      </c>
    </row>
    <row r="68" spans="1:9" x14ac:dyDescent="0.2">
      <c r="A68" s="6" t="s">
        <v>1632</v>
      </c>
      <c r="B68" s="6" t="s">
        <v>2232</v>
      </c>
      <c r="C68" s="6">
        <v>24.17</v>
      </c>
      <c r="D68" s="6">
        <v>11336.58</v>
      </c>
      <c r="E68" s="6">
        <v>467.7</v>
      </c>
      <c r="F68" s="7">
        <f>Table13[[#This Row],[Last]]*Table13[[#This Row],[Float]]</f>
        <v>11304.309000000001</v>
      </c>
      <c r="G68" s="8">
        <f>Table13[[#This Row],[Float adjusted market cap]]/Table13[[#Totals],[Float adjusted market cap]]</f>
        <v>4.8173845197149333E-4</v>
      </c>
      <c r="H68" s="11">
        <f>VALUE(INDEX(SPY_All_Holdings!C$5:C$511,MATCH(A68,SPY_All_Holdings!B$5:B$510,0))/100)</f>
        <v>4.7098000000000002E-4</v>
      </c>
      <c r="I68" s="10">
        <f>(H68-G68)/H68</f>
        <v>-2.2842693896754227E-2</v>
      </c>
    </row>
    <row r="69" spans="1:9" x14ac:dyDescent="0.2">
      <c r="A69" s="6" t="s">
        <v>1799</v>
      </c>
      <c r="B69" s="6" t="s">
        <v>2242</v>
      </c>
      <c r="C69" s="6">
        <v>34.340000000000003</v>
      </c>
      <c r="D69" s="6">
        <v>18146.080000000002</v>
      </c>
      <c r="E69" s="6">
        <v>268.36</v>
      </c>
      <c r="F69" s="7">
        <f>Table13[[#This Row],[Last]]*Table13[[#This Row],[Float]]</f>
        <v>9215.4824000000008</v>
      </c>
      <c r="G69" s="8">
        <f>Table13[[#This Row],[Float adjusted market cap]]/Table13[[#Totals],[Float adjusted market cap]]</f>
        <v>3.9272212264779228E-4</v>
      </c>
      <c r="H69" s="11">
        <f>VALUE(INDEX(SPY_All_Holdings!C$5:C$511,MATCH(A69,SPY_All_Holdings!B$5:B$510,0))/100)</f>
        <v>3.8406999999999997E-4</v>
      </c>
      <c r="I69" s="10">
        <f>(H69-G69)/H69</f>
        <v>-2.2527462826548054E-2</v>
      </c>
    </row>
    <row r="70" spans="1:9" x14ac:dyDescent="0.2">
      <c r="A70" s="6" t="s">
        <v>1272</v>
      </c>
      <c r="B70" s="6" t="s">
        <v>2307</v>
      </c>
      <c r="C70" s="6">
        <v>18.600000000000001</v>
      </c>
      <c r="D70" s="6">
        <v>15810</v>
      </c>
      <c r="E70" s="6">
        <v>848.1</v>
      </c>
      <c r="F70" s="7">
        <f>Table13[[#This Row],[Last]]*Table13[[#This Row],[Float]]</f>
        <v>15774.660000000002</v>
      </c>
      <c r="G70" s="8">
        <f>Table13[[#This Row],[Float adjusted market cap]]/Table13[[#Totals],[Float adjusted market cap]]</f>
        <v>6.7224456521638228E-4</v>
      </c>
      <c r="H70" s="11">
        <f>VALUE(INDEX(SPY_All_Holdings!C$5:C$511,MATCH(A70,SPY_All_Holdings!B$5:B$510,0))/100)</f>
        <v>6.5765000000000007E-4</v>
      </c>
      <c r="I70" s="10">
        <f>(H70-G70)/H70</f>
        <v>-2.2191994550873874E-2</v>
      </c>
    </row>
    <row r="71" spans="1:9" x14ac:dyDescent="0.2">
      <c r="A71" s="6" t="s">
        <v>1424</v>
      </c>
      <c r="B71" s="6" t="s">
        <v>2164</v>
      </c>
      <c r="C71" s="6">
        <v>162.05000000000001</v>
      </c>
      <c r="D71" s="6">
        <v>17253.46</v>
      </c>
      <c r="E71" s="6">
        <v>86.39</v>
      </c>
      <c r="F71" s="7">
        <f>Table13[[#This Row],[Last]]*Table13[[#This Row],[Float]]</f>
        <v>13999.499500000002</v>
      </c>
      <c r="G71" s="8">
        <f>Table13[[#This Row],[Float adjusted market cap]]/Table13[[#Totals],[Float adjusted market cap]]</f>
        <v>5.9659526447000829E-4</v>
      </c>
      <c r="H71" s="11">
        <f>VALUE(INDEX(SPY_All_Holdings!C$5:C$511,MATCH(A71,SPY_All_Holdings!B$5:B$510,0))/100)</f>
        <v>5.8398E-4</v>
      </c>
      <c r="I71" s="10">
        <f>(H71-G71)/H71</f>
        <v>-2.1602220058920315E-2</v>
      </c>
    </row>
    <row r="72" spans="1:9" x14ac:dyDescent="0.2">
      <c r="A72" s="6" t="s">
        <v>1696</v>
      </c>
      <c r="B72" s="6" t="s">
        <v>1695</v>
      </c>
      <c r="C72" s="6">
        <v>92.41</v>
      </c>
      <c r="D72" s="6">
        <v>11510.22</v>
      </c>
      <c r="E72" s="6">
        <v>114.87</v>
      </c>
      <c r="F72" s="7">
        <f>Table13[[#This Row],[Last]]*Table13[[#This Row],[Float]]</f>
        <v>10615.136700000001</v>
      </c>
      <c r="G72" s="8">
        <f>Table13[[#This Row],[Float adjusted market cap]]/Table13[[#Totals],[Float adjusted market cap]]</f>
        <v>4.5236904983080224E-4</v>
      </c>
      <c r="H72" s="11">
        <f>VALUE(INDEX(SPY_All_Holdings!C$5:C$511,MATCH(A72,SPY_All_Holdings!B$5:B$510,0))/100)</f>
        <v>4.4296E-4</v>
      </c>
      <c r="I72" s="10">
        <f>(H72-G72)/H72</f>
        <v>-2.1241308088320018E-2</v>
      </c>
    </row>
    <row r="73" spans="1:9" x14ac:dyDescent="0.2">
      <c r="A73" s="6" t="s">
        <v>1148</v>
      </c>
      <c r="B73" s="6" t="s">
        <v>1147</v>
      </c>
      <c r="C73" s="6">
        <v>52.04</v>
      </c>
      <c r="D73" s="6">
        <v>19514.27</v>
      </c>
      <c r="E73" s="6">
        <v>341.55</v>
      </c>
      <c r="F73" s="7">
        <f>Table13[[#This Row],[Last]]*Table13[[#This Row],[Float]]</f>
        <v>17774.261999999999</v>
      </c>
      <c r="G73" s="8">
        <f>Table13[[#This Row],[Float adjusted market cap]]/Table13[[#Totals],[Float adjusted market cap]]</f>
        <v>7.5745854618939886E-4</v>
      </c>
      <c r="H73" s="11">
        <f>VALUE(INDEX(SPY_All_Holdings!C$5:C$511,MATCH(A73,SPY_All_Holdings!B$5:B$510,0))/100)</f>
        <v>7.4195000000000001E-4</v>
      </c>
      <c r="I73" s="10">
        <f>(H73-G73)/H73</f>
        <v>-2.090241416456479E-2</v>
      </c>
    </row>
    <row r="74" spans="1:9" x14ac:dyDescent="0.2">
      <c r="A74" s="6" t="s">
        <v>1480</v>
      </c>
      <c r="B74" s="6" t="s">
        <v>2279</v>
      </c>
      <c r="C74" s="6">
        <v>42.99</v>
      </c>
      <c r="D74" s="6">
        <v>13284.68</v>
      </c>
      <c r="E74" s="6">
        <v>306.32</v>
      </c>
      <c r="F74" s="7">
        <f>Table13[[#This Row],[Last]]*Table13[[#This Row],[Float]]</f>
        <v>13168.6968</v>
      </c>
      <c r="G74" s="8">
        <f>Table13[[#This Row],[Float adjusted market cap]]/Table13[[#Totals],[Float adjusted market cap]]</f>
        <v>5.611902161303231E-4</v>
      </c>
      <c r="H74" s="11">
        <f>VALUE(INDEX(SPY_All_Holdings!C$5:C$511,MATCH(A74,SPY_All_Holdings!B$5:B$510,0))/100)</f>
        <v>5.4973000000000001E-4</v>
      </c>
      <c r="I74" s="10">
        <f>(H74-G74)/H74</f>
        <v>-2.0846990577780156E-2</v>
      </c>
    </row>
    <row r="75" spans="1:9" x14ac:dyDescent="0.2">
      <c r="A75" s="6" t="s">
        <v>1776</v>
      </c>
      <c r="B75" s="6" t="s">
        <v>2304</v>
      </c>
      <c r="C75" s="6">
        <v>27.07</v>
      </c>
      <c r="D75" s="6">
        <v>9502.92</v>
      </c>
      <c r="E75" s="6">
        <v>350.43</v>
      </c>
      <c r="F75" s="7">
        <f>Table13[[#This Row],[Last]]*Table13[[#This Row],[Float]]</f>
        <v>9486.1401000000005</v>
      </c>
      <c r="G75" s="8">
        <f>Table13[[#This Row],[Float adjusted market cap]]/Table13[[#Totals],[Float adjusted market cap]]</f>
        <v>4.0425632800365833E-4</v>
      </c>
      <c r="H75" s="11">
        <f>VALUE(INDEX(SPY_All_Holdings!C$5:C$511,MATCH(A75,SPY_All_Holdings!B$5:B$510,0))/100)</f>
        <v>3.9624000000000001E-4</v>
      </c>
      <c r="I75" s="10">
        <f>(H75-G75)/H75</f>
        <v>-2.0230991327625476E-2</v>
      </c>
    </row>
    <row r="76" spans="1:9" x14ac:dyDescent="0.2">
      <c r="A76" s="6" t="s">
        <v>1795</v>
      </c>
      <c r="B76" s="6" t="s">
        <v>1794</v>
      </c>
      <c r="C76" s="6">
        <v>74.81</v>
      </c>
      <c r="D76" s="6">
        <v>9230.58</v>
      </c>
      <c r="E76" s="6">
        <v>122.98</v>
      </c>
      <c r="F76" s="7">
        <f>Table13[[#This Row],[Last]]*Table13[[#This Row],[Float]]</f>
        <v>9200.1338000000014</v>
      </c>
      <c r="G76" s="8">
        <f>Table13[[#This Row],[Float adjusted market cap]]/Table13[[#Totals],[Float adjusted market cap]]</f>
        <v>3.9206803483013539E-4</v>
      </c>
      <c r="H76" s="11">
        <f>VALUE(INDEX(SPY_All_Holdings!C$5:C$511,MATCH(A76,SPY_All_Holdings!B$5:B$510,0))/100)</f>
        <v>3.8432000000000001E-4</v>
      </c>
      <c r="I76" s="10">
        <f>(H76-G76)/H76</f>
        <v>-2.0160373725373073E-2</v>
      </c>
    </row>
    <row r="77" spans="1:9" x14ac:dyDescent="0.2">
      <c r="A77" s="6" t="s">
        <v>1124</v>
      </c>
      <c r="B77" s="6" t="s">
        <v>2111</v>
      </c>
      <c r="C77" s="6">
        <v>71.709999999999994</v>
      </c>
      <c r="D77" s="6">
        <v>21226.16</v>
      </c>
      <c r="E77" s="6">
        <v>257.70999999999998</v>
      </c>
      <c r="F77" s="7">
        <f>Table13[[#This Row],[Last]]*Table13[[#This Row],[Float]]</f>
        <v>18480.384099999996</v>
      </c>
      <c r="G77" s="8">
        <f>Table13[[#This Row],[Float adjusted market cap]]/Table13[[#Totals],[Float adjusted market cap]]</f>
        <v>7.8755027203985628E-4</v>
      </c>
      <c r="H77" s="11">
        <f>VALUE(INDEX(SPY_All_Holdings!C$5:C$511,MATCH(A77,SPY_All_Holdings!B$5:B$510,0))/100)</f>
        <v>7.7203999999999999E-4</v>
      </c>
      <c r="I77" s="10">
        <f>(H77-G77)/H77</f>
        <v>-2.0089985026496414E-2</v>
      </c>
    </row>
    <row r="78" spans="1:9" x14ac:dyDescent="0.2">
      <c r="A78" s="6" t="s">
        <v>257</v>
      </c>
      <c r="B78" s="6" t="s">
        <v>256</v>
      </c>
      <c r="C78" s="6">
        <v>79.75</v>
      </c>
      <c r="D78" s="6">
        <v>95859.5</v>
      </c>
      <c r="E78" s="6">
        <v>1140.4000000000001</v>
      </c>
      <c r="F78" s="7">
        <f>Table13[[#This Row],[Last]]*Table13[[#This Row],[Float]]</f>
        <v>90946.900000000009</v>
      </c>
      <c r="G78" s="8">
        <f>Table13[[#This Row],[Float adjusted market cap]]/Table13[[#Totals],[Float adjusted market cap]]</f>
        <v>3.8757449763277179E-3</v>
      </c>
      <c r="H78" s="11">
        <f>VALUE(INDEX(SPY_All_Holdings!C$5:C$511,MATCH(A78,SPY_All_Holdings!B$5:B$510,0))/100)</f>
        <v>3.8E-3</v>
      </c>
      <c r="I78" s="10">
        <f>(H78-G78)/H78</f>
        <v>-1.9932888507294178E-2</v>
      </c>
    </row>
    <row r="79" spans="1:9" x14ac:dyDescent="0.2">
      <c r="A79" s="6" t="s">
        <v>1508</v>
      </c>
      <c r="B79" s="6" t="s">
        <v>2401</v>
      </c>
      <c r="C79" s="6">
        <v>45.52</v>
      </c>
      <c r="D79" s="6">
        <v>12936.78</v>
      </c>
      <c r="E79" s="6">
        <v>283.64999999999998</v>
      </c>
      <c r="F79" s="7">
        <f>Table13[[#This Row],[Last]]*Table13[[#This Row],[Float]]</f>
        <v>12911.748</v>
      </c>
      <c r="G79" s="8">
        <f>Table13[[#This Row],[Float adjusted market cap]]/Table13[[#Totals],[Float adjusted market cap]]</f>
        <v>5.5024022200437237E-4</v>
      </c>
      <c r="H79" s="11">
        <f>VALUE(INDEX(SPY_All_Holdings!C$5:C$511,MATCH(A79,SPY_All_Holdings!B$5:B$510,0))/100)</f>
        <v>5.3965000000000003E-4</v>
      </c>
      <c r="I79" s="10">
        <f>(H79-G79)/H79</f>
        <v>-1.9624241646200948E-2</v>
      </c>
    </row>
    <row r="80" spans="1:9" x14ac:dyDescent="0.2">
      <c r="A80" s="6" t="s">
        <v>1188</v>
      </c>
      <c r="B80" s="6" t="s">
        <v>1187</v>
      </c>
      <c r="C80" s="6">
        <v>117.43</v>
      </c>
      <c r="D80" s="6">
        <v>18318.490000000002</v>
      </c>
      <c r="E80" s="6">
        <v>145.41999999999999</v>
      </c>
      <c r="F80" s="7">
        <f>Table13[[#This Row],[Last]]*Table13[[#This Row],[Float]]</f>
        <v>17076.670600000001</v>
      </c>
      <c r="G80" s="8">
        <f>Table13[[#This Row],[Float adjusted market cap]]/Table13[[#Totals],[Float adjusted market cap]]</f>
        <v>7.2773036013710449E-4</v>
      </c>
      <c r="H80" s="11">
        <f>VALUE(INDEX(SPY_All_Holdings!C$5:C$511,MATCH(A80,SPY_All_Holdings!B$5:B$510,0))/100)</f>
        <v>7.1373000000000009E-4</v>
      </c>
      <c r="I80" s="10">
        <f>(H80-G80)/H80</f>
        <v>-1.9615765257316346E-2</v>
      </c>
    </row>
    <row r="81" spans="1:9" x14ac:dyDescent="0.2">
      <c r="A81" s="6" t="s">
        <v>1136</v>
      </c>
      <c r="B81" s="6" t="s">
        <v>2146</v>
      </c>
      <c r="C81" s="6">
        <v>141.99</v>
      </c>
      <c r="D81" s="6">
        <v>18305.919999999998</v>
      </c>
      <c r="E81" s="6">
        <v>128.65</v>
      </c>
      <c r="F81" s="7">
        <f>Table13[[#This Row],[Last]]*Table13[[#This Row],[Float]]</f>
        <v>18267.013500000001</v>
      </c>
      <c r="G81" s="8">
        <f>Table13[[#This Row],[Float adjusted market cap]]/Table13[[#Totals],[Float adjusted market cap]]</f>
        <v>7.784573834307227E-4</v>
      </c>
      <c r="H81" s="11">
        <f>VALUE(INDEX(SPY_All_Holdings!C$5:C$511,MATCH(A81,SPY_All_Holdings!B$5:B$510,0))/100)</f>
        <v>7.6354000000000005E-4</v>
      </c>
      <c r="I81" s="10">
        <f>(H81-G81)/H81</f>
        <v>-1.9537134178592666E-2</v>
      </c>
    </row>
    <row r="82" spans="1:9" x14ac:dyDescent="0.2">
      <c r="A82" s="6" t="s">
        <v>1950</v>
      </c>
      <c r="B82" s="6" t="s">
        <v>2079</v>
      </c>
      <c r="C82" s="6">
        <v>40.950000000000003</v>
      </c>
      <c r="D82" s="6">
        <v>6430.09</v>
      </c>
      <c r="E82" s="6">
        <v>155.68</v>
      </c>
      <c r="F82" s="7">
        <f>Table13[[#This Row],[Last]]*Table13[[#This Row],[Float]]</f>
        <v>6375.0960000000005</v>
      </c>
      <c r="G82" s="8">
        <f>Table13[[#This Row],[Float adjusted market cap]]/Table13[[#Totals],[Float adjusted market cap]]</f>
        <v>2.716777184885568E-4</v>
      </c>
      <c r="H82" s="11">
        <f>VALUE(INDEX(SPY_All_Holdings!C$5:C$511,MATCH(A82,SPY_All_Holdings!B$5:B$510,0))/100)</f>
        <v>2.6650000000000003E-4</v>
      </c>
      <c r="I82" s="10">
        <f>(H82-G82)/H82</f>
        <v>-1.942858719908732E-2</v>
      </c>
    </row>
    <row r="83" spans="1:9" x14ac:dyDescent="0.2">
      <c r="A83" s="6" t="s">
        <v>996</v>
      </c>
      <c r="B83" s="6" t="s">
        <v>2140</v>
      </c>
      <c r="C83" s="6">
        <v>45.3</v>
      </c>
      <c r="D83" s="6">
        <v>22627.58</v>
      </c>
      <c r="E83" s="6">
        <v>497.89</v>
      </c>
      <c r="F83" s="7">
        <f>Table13[[#This Row],[Last]]*Table13[[#This Row],[Float]]</f>
        <v>22554.416999999998</v>
      </c>
      <c r="G83" s="8">
        <f>Table13[[#This Row],[Float adjusted market cap]]/Table13[[#Totals],[Float adjusted market cap]]</f>
        <v>9.6116710280120003E-4</v>
      </c>
      <c r="H83" s="11">
        <f>VALUE(INDEX(SPY_All_Holdings!C$5:C$511,MATCH(A83,SPY_All_Holdings!B$5:B$510,0))/100)</f>
        <v>9.4289999999999999E-4</v>
      </c>
      <c r="I83" s="10">
        <f>(H83-G83)/H83</f>
        <v>-1.9373319335242382E-2</v>
      </c>
    </row>
    <row r="84" spans="1:9" x14ac:dyDescent="0.2">
      <c r="A84" s="6" t="s">
        <v>1092</v>
      </c>
      <c r="B84" s="6" t="s">
        <v>1091</v>
      </c>
      <c r="C84" s="6">
        <v>61.52</v>
      </c>
      <c r="D84" s="6">
        <v>19494.830000000002</v>
      </c>
      <c r="E84" s="6">
        <v>316.14999999999998</v>
      </c>
      <c r="F84" s="7">
        <f>Table13[[#This Row],[Last]]*Table13[[#This Row],[Float]]</f>
        <v>19449.547999999999</v>
      </c>
      <c r="G84" s="8">
        <f>Table13[[#This Row],[Float adjusted market cap]]/Table13[[#Totals],[Float adjusted market cap]]</f>
        <v>8.2885164808085593E-4</v>
      </c>
      <c r="H84" s="11">
        <f>VALUE(INDEX(SPY_All_Holdings!C$5:C$511,MATCH(A84,SPY_All_Holdings!B$5:B$510,0))/100)</f>
        <v>8.1388000000000001E-4</v>
      </c>
      <c r="I84" s="10">
        <f>(H84-G84)/H84</f>
        <v>-1.839539991258653E-2</v>
      </c>
    </row>
    <row r="85" spans="1:9" x14ac:dyDescent="0.2">
      <c r="A85" s="6" t="s">
        <v>1440</v>
      </c>
      <c r="B85" s="6" t="s">
        <v>2073</v>
      </c>
      <c r="C85" s="6">
        <v>56.15</v>
      </c>
      <c r="D85" s="6">
        <v>13621.99</v>
      </c>
      <c r="E85" s="6">
        <v>241.77</v>
      </c>
      <c r="F85" s="7">
        <f>Table13[[#This Row],[Last]]*Table13[[#This Row],[Float]]</f>
        <v>13575.3855</v>
      </c>
      <c r="G85" s="8">
        <f>Table13[[#This Row],[Float adjusted market cap]]/Table13[[#Totals],[Float adjusted market cap]]</f>
        <v>5.7852144661706053E-4</v>
      </c>
      <c r="H85" s="11">
        <f>VALUE(INDEX(SPY_All_Holdings!C$5:C$511,MATCH(A85,SPY_All_Holdings!B$5:B$510,0))/100)</f>
        <v>5.6818000000000005E-4</v>
      </c>
      <c r="I85" s="10">
        <f>(H85-G85)/H85</f>
        <v>-1.8201004289240159E-2</v>
      </c>
    </row>
    <row r="86" spans="1:9" x14ac:dyDescent="0.2">
      <c r="A86" s="6" t="s">
        <v>519</v>
      </c>
      <c r="B86" s="6" t="s">
        <v>2266</v>
      </c>
      <c r="C86" s="6">
        <v>77.13</v>
      </c>
      <c r="D86" s="6">
        <v>93944.34</v>
      </c>
      <c r="E86" s="6">
        <v>600.82000000000005</v>
      </c>
      <c r="F86" s="7">
        <f>Table13[[#This Row],[Last]]*Table13[[#This Row],[Float]]</f>
        <v>46341.246599999999</v>
      </c>
      <c r="G86" s="8">
        <f>Table13[[#This Row],[Float adjusted market cap]]/Table13[[#Totals],[Float adjusted market cap]]</f>
        <v>1.9748540489748843E-3</v>
      </c>
      <c r="H86" s="11">
        <f>VALUE(INDEX(SPY_All_Holdings!C$5:C$511,MATCH(A86,SPY_All_Holdings!B$5:B$510,0))/100)</f>
        <v>1.9401199999999998E-3</v>
      </c>
      <c r="I86" s="10">
        <f>(H86-G86)/H86</f>
        <v>-1.790304155149398E-2</v>
      </c>
    </row>
    <row r="87" spans="1:9" x14ac:dyDescent="0.2">
      <c r="A87" s="6" t="s">
        <v>1704</v>
      </c>
      <c r="B87" s="6" t="s">
        <v>2288</v>
      </c>
      <c r="C87" s="6">
        <v>92.07</v>
      </c>
      <c r="D87" s="6">
        <v>10461.64</v>
      </c>
      <c r="E87" s="6">
        <v>112.92</v>
      </c>
      <c r="F87" s="7">
        <f>Table13[[#This Row],[Last]]*Table13[[#This Row],[Float]]</f>
        <v>10396.544399999999</v>
      </c>
      <c r="G87" s="8">
        <f>Table13[[#This Row],[Float adjusted market cap]]/Table13[[#Totals],[Float adjusted market cap]]</f>
        <v>4.4305363601692917E-4</v>
      </c>
      <c r="H87" s="11">
        <f>VALUE(INDEX(SPY_All_Holdings!C$5:C$511,MATCH(A87,SPY_All_Holdings!B$5:B$510,0))/100)</f>
        <v>4.3536999999999997E-4</v>
      </c>
      <c r="I87" s="10">
        <f>(H87-G87)/H87</f>
        <v>-1.7648519688837544E-2</v>
      </c>
    </row>
    <row r="88" spans="1:9" x14ac:dyDescent="0.2">
      <c r="A88" s="6" t="s">
        <v>1724</v>
      </c>
      <c r="B88" s="6" t="s">
        <v>2139</v>
      </c>
      <c r="C88" s="6">
        <v>43.72</v>
      </c>
      <c r="D88" s="6">
        <v>10198</v>
      </c>
      <c r="E88" s="6">
        <v>232.11</v>
      </c>
      <c r="F88" s="7">
        <f>Table13[[#This Row],[Last]]*Table13[[#This Row],[Float]]</f>
        <v>10147.849200000001</v>
      </c>
      <c r="G88" s="8">
        <f>Table13[[#This Row],[Float adjusted market cap]]/Table13[[#Totals],[Float adjusted market cap]]</f>
        <v>4.3245537294213707E-4</v>
      </c>
      <c r="H88" s="11">
        <f>VALUE(INDEX(SPY_All_Holdings!C$5:C$511,MATCH(A88,SPY_All_Holdings!B$5:B$510,0))/100)</f>
        <v>4.2512000000000002E-4</v>
      </c>
      <c r="I88" s="10">
        <f>(H88-G88)/H88</f>
        <v>-1.7254829088579809E-2</v>
      </c>
    </row>
    <row r="89" spans="1:9" x14ac:dyDescent="0.2">
      <c r="A89" s="6" t="s">
        <v>1962</v>
      </c>
      <c r="B89" s="6" t="s">
        <v>2384</v>
      </c>
      <c r="C89" s="6">
        <v>71.58</v>
      </c>
      <c r="D89" s="6">
        <v>6109.5</v>
      </c>
      <c r="E89" s="6">
        <v>84.3</v>
      </c>
      <c r="F89" s="7">
        <f>Table13[[#This Row],[Last]]*Table13[[#This Row],[Float]]</f>
        <v>6034.1939999999995</v>
      </c>
      <c r="G89" s="8">
        <f>Table13[[#This Row],[Float adjusted market cap]]/Table13[[#Totals],[Float adjusted market cap]]</f>
        <v>2.5715001920556779E-4</v>
      </c>
      <c r="H89" s="11">
        <f>VALUE(INDEX(SPY_All_Holdings!C$5:C$511,MATCH(A89,SPY_All_Holdings!B$5:B$510,0))/100)</f>
        <v>2.5282000000000001E-4</v>
      </c>
      <c r="I89" s="10">
        <f>(H89-G89)/H89</f>
        <v>-1.7126885553230681E-2</v>
      </c>
    </row>
    <row r="90" spans="1:9" x14ac:dyDescent="0.2">
      <c r="A90" s="6" t="s">
        <v>1930</v>
      </c>
      <c r="B90" s="6" t="s">
        <v>2441</v>
      </c>
      <c r="C90" s="6">
        <v>31.86</v>
      </c>
      <c r="D90" s="6">
        <v>8111.11</v>
      </c>
      <c r="E90" s="6">
        <v>213.46</v>
      </c>
      <c r="F90" s="7">
        <f>Table13[[#This Row],[Last]]*Table13[[#This Row],[Float]]</f>
        <v>6800.8356000000003</v>
      </c>
      <c r="G90" s="8">
        <f>Table13[[#This Row],[Float adjusted market cap]]/Table13[[#Totals],[Float adjusted market cap]]</f>
        <v>2.8982081205110565E-4</v>
      </c>
      <c r="H90" s="11">
        <f>VALUE(INDEX(SPY_All_Holdings!C$5:C$511,MATCH(A90,SPY_All_Holdings!B$5:B$510,0))/100)</f>
        <v>2.8495000000000001E-4</v>
      </c>
      <c r="I90" s="10">
        <f>(H90-G90)/H90</f>
        <v>-1.709356747185695E-2</v>
      </c>
    </row>
    <row r="91" spans="1:9" x14ac:dyDescent="0.2">
      <c r="A91" s="6" t="s">
        <v>964</v>
      </c>
      <c r="B91" s="6" t="s">
        <v>2138</v>
      </c>
      <c r="C91" s="6">
        <v>72.64</v>
      </c>
      <c r="D91" s="6">
        <v>24139.14</v>
      </c>
      <c r="E91" s="6">
        <v>317.22000000000003</v>
      </c>
      <c r="F91" s="7">
        <f>Table13[[#This Row],[Last]]*Table13[[#This Row],[Float]]</f>
        <v>23042.860800000002</v>
      </c>
      <c r="G91" s="8">
        <f>Table13[[#This Row],[Float adjusted market cap]]/Table13[[#Totals],[Float adjusted market cap]]</f>
        <v>9.8198236537824692E-4</v>
      </c>
      <c r="H91" s="11">
        <f>VALUE(INDEX(SPY_All_Holdings!C$5:C$511,MATCH(A91,SPY_All_Holdings!B$5:B$510,0))/100)</f>
        <v>9.6559000000000011E-4</v>
      </c>
      <c r="I91" s="10">
        <f>(H91-G91)/H91</f>
        <v>-1.6976527696275653E-2</v>
      </c>
    </row>
    <row r="92" spans="1:9" x14ac:dyDescent="0.2">
      <c r="A92" s="6" t="s">
        <v>1982</v>
      </c>
      <c r="B92" s="6" t="s">
        <v>2241</v>
      </c>
      <c r="C92" s="6">
        <v>26.08</v>
      </c>
      <c r="D92" s="6">
        <v>5452.49</v>
      </c>
      <c r="E92" s="6">
        <v>208.32</v>
      </c>
      <c r="F92" s="7">
        <f>Table13[[#This Row],[Last]]*Table13[[#This Row],[Float]]</f>
        <v>5432.9855999999991</v>
      </c>
      <c r="G92" s="8">
        <f>Table13[[#This Row],[Float adjusted market cap]]/Table13[[#Totals],[Float adjusted market cap]]</f>
        <v>2.3152924009131511E-4</v>
      </c>
      <c r="H92" s="11">
        <f>VALUE(INDEX(SPY_All_Holdings!C$5:C$511,MATCH(A92,SPY_All_Holdings!B$5:B$510,0))/100)</f>
        <v>2.2766999999999999E-4</v>
      </c>
      <c r="I92" s="10">
        <f>(H92-G92)/H92</f>
        <v>-1.6951026008323978E-2</v>
      </c>
    </row>
    <row r="93" spans="1:9" x14ac:dyDescent="0.2">
      <c r="A93" s="6" t="s">
        <v>831</v>
      </c>
      <c r="B93" s="6" t="s">
        <v>2205</v>
      </c>
      <c r="C93" s="6">
        <v>19.88</v>
      </c>
      <c r="D93" s="6">
        <v>28786.240000000002</v>
      </c>
      <c r="E93" s="6">
        <v>1358.3</v>
      </c>
      <c r="F93" s="7">
        <f>Table13[[#This Row],[Last]]*Table13[[#This Row],[Float]]</f>
        <v>27003.003999999997</v>
      </c>
      <c r="G93" s="8">
        <f>Table13[[#This Row],[Float adjusted market cap]]/Table13[[#Totals],[Float adjusted market cap]]</f>
        <v>1.1507457329360017E-3</v>
      </c>
      <c r="H93" s="11">
        <f>VALUE(INDEX(SPY_All_Holdings!C$5:C$511,MATCH(A93,SPY_All_Holdings!B$5:B$510,0))/100)</f>
        <v>1.1318599999999999E-3</v>
      </c>
      <c r="I93" s="10">
        <f>(H93-G93)/H93</f>
        <v>-1.6685573247576357E-2</v>
      </c>
    </row>
    <row r="94" spans="1:9" x14ac:dyDescent="0.2">
      <c r="A94" s="6" t="s">
        <v>1280</v>
      </c>
      <c r="B94" s="6" t="s">
        <v>2116</v>
      </c>
      <c r="C94" s="6">
        <v>36.5</v>
      </c>
      <c r="D94" s="6">
        <v>15622</v>
      </c>
      <c r="E94" s="6">
        <v>428</v>
      </c>
      <c r="F94" s="7">
        <f>Table13[[#This Row],[Last]]*Table13[[#This Row],[Float]]</f>
        <v>15622</v>
      </c>
      <c r="G94" s="8">
        <f>Table13[[#This Row],[Float adjusted market cap]]/Table13[[#Totals],[Float adjusted market cap]]</f>
        <v>6.6573888741883007E-4</v>
      </c>
      <c r="H94" s="11">
        <f>VALUE(INDEX(SPY_All_Holdings!C$5:C$511,MATCH(A94,SPY_All_Holdings!B$5:B$510,0))/100)</f>
        <v>6.5497999999999999E-4</v>
      </c>
      <c r="I94" s="10">
        <f>(H94-G94)/H94</f>
        <v>-1.6426283884744691E-2</v>
      </c>
    </row>
    <row r="95" spans="1:9" x14ac:dyDescent="0.2">
      <c r="A95" s="6" t="s">
        <v>1580</v>
      </c>
      <c r="B95" s="6" t="s">
        <v>2250</v>
      </c>
      <c r="C95" s="6">
        <v>153.53</v>
      </c>
      <c r="D95" s="6">
        <v>12125.34</v>
      </c>
      <c r="E95" s="6">
        <v>78.77</v>
      </c>
      <c r="F95" s="7">
        <f>Table13[[#This Row],[Last]]*Table13[[#This Row],[Float]]</f>
        <v>12093.5581</v>
      </c>
      <c r="G95" s="8">
        <f>Table13[[#This Row],[Float adjusted market cap]]/Table13[[#Totals],[Float adjusted market cap]]</f>
        <v>5.1537267407687759E-4</v>
      </c>
      <c r="H95" s="11">
        <f>VALUE(INDEX(SPY_All_Holdings!C$5:C$511,MATCH(A95,SPY_All_Holdings!B$5:B$510,0))/100)</f>
        <v>5.0708999999999997E-4</v>
      </c>
      <c r="I95" s="10">
        <f>(H95-G95)/H95</f>
        <v>-1.6333735780389325E-2</v>
      </c>
    </row>
    <row r="96" spans="1:9" x14ac:dyDescent="0.2">
      <c r="A96" s="6" t="s">
        <v>1760</v>
      </c>
      <c r="B96" s="6" t="s">
        <v>2412</v>
      </c>
      <c r="C96" s="6">
        <v>36.08</v>
      </c>
      <c r="D96" s="6">
        <v>9654.9699999999993</v>
      </c>
      <c r="E96" s="6">
        <v>264.58</v>
      </c>
      <c r="F96" s="7">
        <f>Table13[[#This Row],[Last]]*Table13[[#This Row],[Float]]</f>
        <v>9546.0463999999993</v>
      </c>
      <c r="G96" s="8">
        <f>Table13[[#This Row],[Float adjusted market cap]]/Table13[[#Totals],[Float adjusted market cap]]</f>
        <v>4.0680926319194263E-4</v>
      </c>
      <c r="H96" s="11">
        <f>VALUE(INDEX(SPY_All_Holdings!C$5:C$511,MATCH(A96,SPY_All_Holdings!B$5:B$510,0))/100)</f>
        <v>4.0043000000000001E-4</v>
      </c>
      <c r="I96" s="10">
        <f>(H96-G96)/H96</f>
        <v>-1.5931032120327197E-2</v>
      </c>
    </row>
    <row r="97" spans="1:9" x14ac:dyDescent="0.2">
      <c r="A97" s="6" t="s">
        <v>1164</v>
      </c>
      <c r="B97" s="6" t="s">
        <v>2096</v>
      </c>
      <c r="C97" s="6">
        <v>46</v>
      </c>
      <c r="D97" s="6">
        <v>17523.150000000001</v>
      </c>
      <c r="E97" s="6">
        <v>380.09</v>
      </c>
      <c r="F97" s="7">
        <f>Table13[[#This Row],[Last]]*Table13[[#This Row],[Float]]</f>
        <v>17484.14</v>
      </c>
      <c r="G97" s="8">
        <f>Table13[[#This Row],[Float adjusted market cap]]/Table13[[#Totals],[Float adjusted market cap]]</f>
        <v>7.4509486052202437E-4</v>
      </c>
      <c r="H97" s="11">
        <f>VALUE(INDEX(SPY_All_Holdings!C$5:C$511,MATCH(A97,SPY_All_Holdings!B$5:B$510,0))/100)</f>
        <v>7.3344999999999997E-4</v>
      </c>
      <c r="I97" s="10">
        <f>(H97-G97)/H97</f>
        <v>-1.5876829398083585E-2</v>
      </c>
    </row>
    <row r="98" spans="1:9" x14ac:dyDescent="0.2">
      <c r="A98" s="6" t="s">
        <v>1811</v>
      </c>
      <c r="B98" s="6" t="s">
        <v>2182</v>
      </c>
      <c r="C98" s="6">
        <v>25.63</v>
      </c>
      <c r="D98" s="6">
        <v>9127.61</v>
      </c>
      <c r="E98" s="6">
        <v>355.11</v>
      </c>
      <c r="F98" s="7">
        <f>Table13[[#This Row],[Last]]*Table13[[#This Row],[Float]]</f>
        <v>9101.4693000000007</v>
      </c>
      <c r="G98" s="8">
        <f>Table13[[#This Row],[Float adjusted market cap]]/Table13[[#Totals],[Float adjusted market cap]]</f>
        <v>3.8786340069508633E-4</v>
      </c>
      <c r="H98" s="11">
        <f>VALUE(INDEX(SPY_All_Holdings!C$5:C$511,MATCH(A98,SPY_All_Holdings!B$5:B$510,0))/100)</f>
        <v>3.8182E-4</v>
      </c>
      <c r="I98" s="10">
        <f>(H98-G98)/H98</f>
        <v>-1.5827878830565013E-2</v>
      </c>
    </row>
    <row r="99" spans="1:9" x14ac:dyDescent="0.2">
      <c r="A99" s="6" t="s">
        <v>924</v>
      </c>
      <c r="B99" s="6" t="s">
        <v>2444</v>
      </c>
      <c r="C99" s="6">
        <v>122.29</v>
      </c>
      <c r="D99" s="6">
        <v>24751.5</v>
      </c>
      <c r="E99" s="6">
        <v>202</v>
      </c>
      <c r="F99" s="7">
        <f>Table13[[#This Row],[Last]]*Table13[[#This Row],[Float]]</f>
        <v>24702.58</v>
      </c>
      <c r="G99" s="8">
        <f>Table13[[#This Row],[Float adjusted market cap]]/Table13[[#Totals],[Float adjusted market cap]]</f>
        <v>1.0527120807562824E-3</v>
      </c>
      <c r="H99" s="11">
        <f>VALUE(INDEX(SPY_All_Holdings!C$5:C$511,MATCH(A99,SPY_All_Holdings!B$5:B$510,0))/100)</f>
        <v>1.0365299999999999E-3</v>
      </c>
      <c r="I99" s="10">
        <f>(H99-G99)/H99</f>
        <v>-1.5611782347141447E-2</v>
      </c>
    </row>
    <row r="100" spans="1:9" x14ac:dyDescent="0.2">
      <c r="A100" s="6" t="s">
        <v>1180</v>
      </c>
      <c r="B100" s="6" t="s">
        <v>1179</v>
      </c>
      <c r="C100" s="6">
        <v>170.28</v>
      </c>
      <c r="D100" s="6">
        <v>17385.59</v>
      </c>
      <c r="E100" s="6">
        <v>101.69</v>
      </c>
      <c r="F100" s="7">
        <f>Table13[[#This Row],[Last]]*Table13[[#This Row],[Float]]</f>
        <v>17315.7732</v>
      </c>
      <c r="G100" s="8">
        <f>Table13[[#This Row],[Float adjusted market cap]]/Table13[[#Totals],[Float adjusted market cap]]</f>
        <v>7.3791983004511561E-4</v>
      </c>
      <c r="H100" s="11">
        <f>VALUE(INDEX(SPY_All_Holdings!C$5:C$511,MATCH(A100,SPY_All_Holdings!B$5:B$510,0))/100)</f>
        <v>7.2667000000000001E-4</v>
      </c>
      <c r="I100" s="10">
        <f>(H100-G100)/H100</f>
        <v>-1.5481346477927543E-2</v>
      </c>
    </row>
    <row r="101" spans="1:9" x14ac:dyDescent="0.2">
      <c r="A101" s="6" t="s">
        <v>1312</v>
      </c>
      <c r="B101" s="6" t="s">
        <v>1311</v>
      </c>
      <c r="C101" s="6">
        <v>179.99</v>
      </c>
      <c r="D101" s="6">
        <v>15222.11</v>
      </c>
      <c r="E101" s="6">
        <v>84.29</v>
      </c>
      <c r="F101" s="7">
        <f>Table13[[#This Row],[Last]]*Table13[[#This Row],[Float]]</f>
        <v>15171.357100000001</v>
      </c>
      <c r="G101" s="8">
        <f>Table13[[#This Row],[Float adjusted market cap]]/Table13[[#Totals],[Float adjusted market cap]]</f>
        <v>6.4653452799819295E-4</v>
      </c>
      <c r="H101" s="11">
        <f>VALUE(INDEX(SPY_All_Holdings!C$5:C$511,MATCH(A101,SPY_All_Holdings!B$5:B$510,0))/100)</f>
        <v>6.3686999999999988E-4</v>
      </c>
      <c r="I101" s="10">
        <f>(H101-G101)/H101</f>
        <v>-1.5175040429276098E-2</v>
      </c>
    </row>
    <row r="102" spans="1:9" x14ac:dyDescent="0.2">
      <c r="A102" s="6" t="s">
        <v>1144</v>
      </c>
      <c r="B102" s="6" t="s">
        <v>2423</v>
      </c>
      <c r="C102" s="6">
        <v>135.18</v>
      </c>
      <c r="D102" s="6">
        <v>17881.75</v>
      </c>
      <c r="E102" s="6">
        <v>131.9</v>
      </c>
      <c r="F102" s="7">
        <f>Table13[[#This Row],[Last]]*Table13[[#This Row],[Float]]</f>
        <v>17830.242000000002</v>
      </c>
      <c r="G102" s="8">
        <f>Table13[[#This Row],[Float adjusted market cap]]/Table13[[#Totals],[Float adjusted market cap]]</f>
        <v>7.5984416025403267E-4</v>
      </c>
      <c r="H102" s="11">
        <f>VALUE(INDEX(SPY_All_Holdings!C$5:C$511,MATCH(A102,SPY_All_Holdings!B$5:B$510,0))/100)</f>
        <v>7.4857999999999999E-4</v>
      </c>
      <c r="I102" s="10">
        <f>(H102-G102)/H102</f>
        <v>-1.5047370025959388E-2</v>
      </c>
    </row>
    <row r="103" spans="1:9" x14ac:dyDescent="0.2">
      <c r="A103" s="6" t="s">
        <v>847</v>
      </c>
      <c r="B103" s="6" t="s">
        <v>2301</v>
      </c>
      <c r="C103" s="6">
        <v>63.96</v>
      </c>
      <c r="D103" s="6">
        <v>36070.82</v>
      </c>
      <c r="E103" s="6">
        <v>416.47</v>
      </c>
      <c r="F103" s="7">
        <f>Table13[[#This Row],[Last]]*Table13[[#This Row],[Float]]</f>
        <v>26637.421200000001</v>
      </c>
      <c r="G103" s="8">
        <f>Table13[[#This Row],[Float adjusted market cap]]/Table13[[#Totals],[Float adjusted market cap]]</f>
        <v>1.1351662497372142E-3</v>
      </c>
      <c r="H103" s="11">
        <f>VALUE(INDEX(SPY_All_Holdings!C$5:C$511,MATCH(A103,SPY_All_Holdings!B$5:B$510,0))/100)</f>
        <v>1.1183999999999999E-3</v>
      </c>
      <c r="I103" s="10">
        <f>(H103-G103)/H103</f>
        <v>-1.4991281953875439E-2</v>
      </c>
    </row>
    <row r="104" spans="1:9" x14ac:dyDescent="0.2">
      <c r="A104" s="6" t="s">
        <v>1288</v>
      </c>
      <c r="B104" s="6" t="s">
        <v>1287</v>
      </c>
      <c r="C104" s="6">
        <v>31.91</v>
      </c>
      <c r="D104" s="6">
        <v>15639.09</v>
      </c>
      <c r="E104" s="6">
        <v>485.45</v>
      </c>
      <c r="F104" s="7">
        <f>Table13[[#This Row],[Last]]*Table13[[#This Row],[Float]]</f>
        <v>15490.709499999999</v>
      </c>
      <c r="G104" s="8">
        <f>Table13[[#This Row],[Float adjusted market cap]]/Table13[[#Totals],[Float adjusted market cap]]</f>
        <v>6.601438809280695E-4</v>
      </c>
      <c r="H104" s="11">
        <f>VALUE(INDEX(SPY_All_Holdings!C$5:C$511,MATCH(A104,SPY_All_Holdings!B$5:B$510,0))/100)</f>
        <v>6.5052999999999997E-4</v>
      </c>
      <c r="I104" s="10">
        <f>(H104-G104)/H104</f>
        <v>-1.4778535852411935E-2</v>
      </c>
    </row>
    <row r="105" spans="1:9" x14ac:dyDescent="0.2">
      <c r="A105" s="6" t="s">
        <v>992</v>
      </c>
      <c r="B105" s="6" t="s">
        <v>2338</v>
      </c>
      <c r="C105" s="6">
        <v>43.88</v>
      </c>
      <c r="D105" s="6">
        <v>22544.36</v>
      </c>
      <c r="E105" s="6">
        <v>512.73</v>
      </c>
      <c r="F105" s="7">
        <f>Table13[[#This Row],[Last]]*Table13[[#This Row],[Float]]</f>
        <v>22498.592400000001</v>
      </c>
      <c r="G105" s="8">
        <f>Table13[[#This Row],[Float adjusted market cap]]/Table13[[#Totals],[Float adjusted market cap]]</f>
        <v>9.5878811118075451E-4</v>
      </c>
      <c r="H105" s="11">
        <f>VALUE(INDEX(SPY_All_Holdings!C$5:C$511,MATCH(A105,SPY_All_Holdings!B$5:B$510,0))/100)</f>
        <v>9.4488999999999999E-4</v>
      </c>
      <c r="I105" s="10">
        <f>(H105-G105)/H105</f>
        <v>-1.4708708083220825E-2</v>
      </c>
    </row>
    <row r="106" spans="1:9" x14ac:dyDescent="0.2">
      <c r="A106" s="6" t="s">
        <v>57</v>
      </c>
      <c r="B106" s="6" t="s">
        <v>2108</v>
      </c>
      <c r="C106" s="6">
        <v>30.66</v>
      </c>
      <c r="D106" s="6">
        <v>320626.14</v>
      </c>
      <c r="E106" s="6">
        <v>9769.6</v>
      </c>
      <c r="F106" s="7">
        <f>Table13[[#This Row],[Last]]*Table13[[#This Row],[Float]]</f>
        <v>299535.93599999999</v>
      </c>
      <c r="G106" s="8">
        <f>Table13[[#This Row],[Float adjusted market cap]]/Table13[[#Totals],[Float adjusted market cap]]</f>
        <v>1.2764864983651127E-2</v>
      </c>
      <c r="H106" s="11">
        <f>VALUE(INDEX(SPY_All_Holdings!C$5:C$511,MATCH(A106,SPY_All_Holdings!B$5:B$510,0))/100)</f>
        <v>1.258168E-2</v>
      </c>
      <c r="I106" s="10">
        <f>(H106-G106)/H106</f>
        <v>-1.455966004946295E-2</v>
      </c>
    </row>
    <row r="107" spans="1:9" x14ac:dyDescent="0.2">
      <c r="A107" s="6" t="s">
        <v>21</v>
      </c>
      <c r="B107" s="6" t="s">
        <v>2091</v>
      </c>
      <c r="C107" s="6">
        <v>1276.68</v>
      </c>
      <c r="D107" s="6">
        <v>615359.79</v>
      </c>
      <c r="E107" s="6">
        <v>402.68</v>
      </c>
      <c r="F107" s="7">
        <f>Table13[[#This Row],[Last]]*Table13[[#This Row],[Float]]</f>
        <v>514093.50240000006</v>
      </c>
      <c r="G107" s="8">
        <f>Table13[[#This Row],[Float adjusted market cap]]/Table13[[#Totals],[Float adjusted market cap]]</f>
        <v>2.1908336724940834E-2</v>
      </c>
      <c r="H107" s="11">
        <f>VALUE(INDEX(SPY_All_Holdings!C$5:C$511,MATCH(A107,SPY_All_Holdings!B$5:B$510,0))/100)</f>
        <v>2.159401E-2</v>
      </c>
      <c r="I107" s="10">
        <f>(H107-G107)/H107</f>
        <v>-1.4556199841568715E-2</v>
      </c>
    </row>
    <row r="108" spans="1:9" x14ac:dyDescent="0.2">
      <c r="A108" s="6" t="s">
        <v>1644</v>
      </c>
      <c r="B108" s="6" t="s">
        <v>2155</v>
      </c>
      <c r="C108" s="6">
        <v>228.64</v>
      </c>
      <c r="D108" s="6">
        <v>11157.63</v>
      </c>
      <c r="E108" s="6">
        <v>48.45</v>
      </c>
      <c r="F108" s="7">
        <f>Table13[[#This Row],[Last]]*Table13[[#This Row],[Float]]</f>
        <v>11077.608</v>
      </c>
      <c r="G108" s="8">
        <f>Table13[[#This Row],[Float adjusted market cap]]/Table13[[#Totals],[Float adjusted market cap]]</f>
        <v>4.7207748208820459E-4</v>
      </c>
      <c r="H108" s="11">
        <f>VALUE(INDEX(SPY_All_Holdings!C$5:C$511,MATCH(A108,SPY_All_Holdings!B$5:B$510,0))/100)</f>
        <v>4.6542000000000003E-4</v>
      </c>
      <c r="I108" s="10">
        <f>(H108-G108)/H108</f>
        <v>-1.4304245817121228E-2</v>
      </c>
    </row>
    <row r="109" spans="1:9" x14ac:dyDescent="0.2">
      <c r="A109" s="6" t="s">
        <v>839</v>
      </c>
      <c r="B109" s="6" t="s">
        <v>838</v>
      </c>
      <c r="C109" s="6">
        <v>106.7</v>
      </c>
      <c r="D109" s="6">
        <v>26781.7</v>
      </c>
      <c r="E109" s="6">
        <v>250.65</v>
      </c>
      <c r="F109" s="7">
        <f>Table13[[#This Row],[Last]]*Table13[[#This Row],[Float]]</f>
        <v>26744.355</v>
      </c>
      <c r="G109" s="8">
        <f>Table13[[#This Row],[Float adjusted market cap]]/Table13[[#Totals],[Float adjusted market cap]]</f>
        <v>1.1397232839863158E-3</v>
      </c>
      <c r="H109" s="11">
        <f>VALUE(INDEX(SPY_All_Holdings!C$5:C$511,MATCH(A109,SPY_All_Holdings!B$5:B$510,0))/100)</f>
        <v>1.1238400000000001E-3</v>
      </c>
      <c r="I109" s="10">
        <f>(H109-G109)/H109</f>
        <v>-1.4133047396707498E-2</v>
      </c>
    </row>
    <row r="110" spans="1:9" x14ac:dyDescent="0.2">
      <c r="A110" s="6" t="s">
        <v>583</v>
      </c>
      <c r="B110" s="6" t="s">
        <v>582</v>
      </c>
      <c r="C110" s="6">
        <v>163</v>
      </c>
      <c r="D110" s="6">
        <v>41673.72</v>
      </c>
      <c r="E110" s="6">
        <v>243.68</v>
      </c>
      <c r="F110" s="7">
        <f>Table13[[#This Row],[Last]]*Table13[[#This Row],[Float]]</f>
        <v>39719.840000000004</v>
      </c>
      <c r="G110" s="8">
        <f>Table13[[#This Row],[Float adjusted market cap]]/Table13[[#Totals],[Float adjusted market cap]]</f>
        <v>1.6926796882635992E-3</v>
      </c>
      <c r="H110" s="11">
        <f>VALUE(INDEX(SPY_All_Holdings!C$5:C$511,MATCH(A110,SPY_All_Holdings!B$5:B$510,0))/100)</f>
        <v>1.6691E-3</v>
      </c>
      <c r="I110" s="10">
        <f>(H110-G110)/H110</f>
        <v>-1.4127187264753007E-2</v>
      </c>
    </row>
    <row r="111" spans="1:9" x14ac:dyDescent="0.2">
      <c r="A111" s="6" t="s">
        <v>1460</v>
      </c>
      <c r="B111" s="6" t="s">
        <v>1459</v>
      </c>
      <c r="C111" s="6">
        <v>30.24</v>
      </c>
      <c r="D111" s="6">
        <v>13452.51</v>
      </c>
      <c r="E111" s="6">
        <v>443.93</v>
      </c>
      <c r="F111" s="7">
        <f>Table13[[#This Row],[Last]]*Table13[[#This Row],[Float]]</f>
        <v>13424.4432</v>
      </c>
      <c r="G111" s="8">
        <f>Table13[[#This Row],[Float adjusted market cap]]/Table13[[#Totals],[Float adjusted market cap]]</f>
        <v>5.7208896941398539E-4</v>
      </c>
      <c r="H111" s="11">
        <f>VALUE(INDEX(SPY_All_Holdings!C$5:C$511,MATCH(A111,SPY_All_Holdings!B$5:B$510,0))/100)</f>
        <v>5.6418000000000006E-4</v>
      </c>
      <c r="I111" s="10">
        <f>(H111-G111)/H111</f>
        <v>-1.4018521418670158E-2</v>
      </c>
    </row>
    <row r="112" spans="1:9" x14ac:dyDescent="0.2">
      <c r="A112" s="6" t="s">
        <v>948</v>
      </c>
      <c r="B112" s="6" t="s">
        <v>947</v>
      </c>
      <c r="C112" s="6">
        <v>169.77</v>
      </c>
      <c r="D112" s="6">
        <v>23443.03</v>
      </c>
      <c r="E112" s="6">
        <v>137.66</v>
      </c>
      <c r="F112" s="7">
        <f>Table13[[#This Row],[Last]]*Table13[[#This Row],[Float]]</f>
        <v>23370.538199999999</v>
      </c>
      <c r="G112" s="8">
        <f>Table13[[#This Row],[Float adjusted market cap]]/Table13[[#Totals],[Float adjusted market cap]]</f>
        <v>9.95946492103909E-4</v>
      </c>
      <c r="H112" s="11">
        <f>VALUE(INDEX(SPY_All_Holdings!C$5:C$511,MATCH(A112,SPY_All_Holdings!B$5:B$510,0))/100)</f>
        <v>9.8221000000000007E-4</v>
      </c>
      <c r="I112" s="10">
        <f>(H112-G112)/H112</f>
        <v>-1.3985290420489431E-2</v>
      </c>
    </row>
    <row r="113" spans="1:9" x14ac:dyDescent="0.2">
      <c r="A113" s="6" t="s">
        <v>1284</v>
      </c>
      <c r="B113" s="6" t="s">
        <v>2246</v>
      </c>
      <c r="C113" s="6">
        <v>110.09</v>
      </c>
      <c r="D113" s="6">
        <v>23192.55</v>
      </c>
      <c r="E113" s="6">
        <v>140.94999999999999</v>
      </c>
      <c r="F113" s="7">
        <f>Table13[[#This Row],[Last]]*Table13[[#This Row],[Float]]</f>
        <v>15517.1855</v>
      </c>
      <c r="G113" s="8">
        <f>Table13[[#This Row],[Float adjusted market cap]]/Table13[[#Totals],[Float adjusted market cap]]</f>
        <v>6.6127216813734494E-4</v>
      </c>
      <c r="H113" s="11">
        <f>VALUE(INDEX(SPY_All_Holdings!C$5:C$511,MATCH(A113,SPY_All_Holdings!B$5:B$510,0))/100)</f>
        <v>6.5220000000000002E-4</v>
      </c>
      <c r="I113" s="10">
        <f>(H113-G113)/H113</f>
        <v>-1.3910101406539279E-2</v>
      </c>
    </row>
    <row r="114" spans="1:9" x14ac:dyDescent="0.2">
      <c r="A114" s="6" t="s">
        <v>1340</v>
      </c>
      <c r="B114" s="6" t="s">
        <v>2214</v>
      </c>
      <c r="C114" s="6">
        <v>34.01</v>
      </c>
      <c r="D114" s="6">
        <v>15882.67</v>
      </c>
      <c r="E114" s="6">
        <v>439.8</v>
      </c>
      <c r="F114" s="7">
        <f>Table13[[#This Row],[Last]]*Table13[[#This Row],[Float]]</f>
        <v>14957.598</v>
      </c>
      <c r="G114" s="8">
        <f>Table13[[#This Row],[Float adjusted market cap]]/Table13[[#Totals],[Float adjusted market cap]]</f>
        <v>6.3742508327858905E-4</v>
      </c>
      <c r="H114" s="11">
        <f>VALUE(INDEX(SPY_All_Holdings!C$5:C$511,MATCH(A114,SPY_All_Holdings!B$5:B$510,0))/100)</f>
        <v>6.2881000000000005E-4</v>
      </c>
      <c r="I114" s="10">
        <f>(H114-G114)/H114</f>
        <v>-1.3700614300963733E-2</v>
      </c>
    </row>
    <row r="115" spans="1:9" x14ac:dyDescent="0.2">
      <c r="A115" s="6" t="s">
        <v>787</v>
      </c>
      <c r="B115" s="6" t="s">
        <v>2188</v>
      </c>
      <c r="C115" s="6">
        <v>101.09</v>
      </c>
      <c r="D115" s="6">
        <v>28828.84</v>
      </c>
      <c r="E115" s="6">
        <v>284.26</v>
      </c>
      <c r="F115" s="7">
        <f>Table13[[#This Row],[Last]]*Table13[[#This Row],[Float]]</f>
        <v>28735.843400000002</v>
      </c>
      <c r="G115" s="8">
        <f>Table13[[#This Row],[Float adjusted market cap]]/Table13[[#Totals],[Float adjusted market cap]]</f>
        <v>1.2245915000741092E-3</v>
      </c>
      <c r="H115" s="11">
        <f>VALUE(INDEX(SPY_All_Holdings!C$5:C$511,MATCH(A115,SPY_All_Holdings!B$5:B$510,0))/100)</f>
        <v>1.20911E-3</v>
      </c>
      <c r="I115" s="10">
        <f>(H115-G115)/H115</f>
        <v>-1.2804046012446516E-2</v>
      </c>
    </row>
    <row r="116" spans="1:9" x14ac:dyDescent="0.2">
      <c r="A116" s="6" t="s">
        <v>1352</v>
      </c>
      <c r="B116" s="6" t="s">
        <v>2324</v>
      </c>
      <c r="C116" s="6">
        <v>38.840000000000003</v>
      </c>
      <c r="D116" s="6">
        <v>14761.3</v>
      </c>
      <c r="E116" s="6">
        <v>379.18</v>
      </c>
      <c r="F116" s="7">
        <f>Table13[[#This Row],[Last]]*Table13[[#This Row],[Float]]</f>
        <v>14727.351200000001</v>
      </c>
      <c r="G116" s="8">
        <f>Table13[[#This Row],[Float adjusted market cap]]/Table13[[#Totals],[Float adjusted market cap]]</f>
        <v>6.2761300745835193E-4</v>
      </c>
      <c r="H116" s="11">
        <f>VALUE(INDEX(SPY_All_Holdings!C$5:C$511,MATCH(A116,SPY_All_Holdings!B$5:B$510,0))/100)</f>
        <v>6.1976999999999996E-4</v>
      </c>
      <c r="I116" s="10">
        <f>(H116-G116)/H116</f>
        <v>-1.2654706517501606E-2</v>
      </c>
    </row>
    <row r="117" spans="1:9" x14ac:dyDescent="0.2">
      <c r="A117" s="6" t="s">
        <v>1252</v>
      </c>
      <c r="B117" s="6" t="s">
        <v>2202</v>
      </c>
      <c r="C117" s="6">
        <v>55.09</v>
      </c>
      <c r="D117" s="6">
        <v>15831.93</v>
      </c>
      <c r="E117" s="6">
        <v>286.31</v>
      </c>
      <c r="F117" s="7">
        <f>Table13[[#This Row],[Last]]*Table13[[#This Row],[Float]]</f>
        <v>15772.817900000002</v>
      </c>
      <c r="G117" s="8">
        <f>Table13[[#This Row],[Float adjusted market cap]]/Table13[[#Totals],[Float adjusted market cap]]</f>
        <v>6.7216606325731722E-4</v>
      </c>
      <c r="H117" s="11">
        <f>VALUE(INDEX(SPY_All_Holdings!C$5:C$511,MATCH(A117,SPY_All_Holdings!B$5:B$510,0))/100)</f>
        <v>6.6385000000000001E-4</v>
      </c>
      <c r="I117" s="10">
        <f>(H117-G117)/H117</f>
        <v>-1.2527021552033155E-2</v>
      </c>
    </row>
    <row r="118" spans="1:9" x14ac:dyDescent="0.2">
      <c r="A118" s="6" t="s">
        <v>1008</v>
      </c>
      <c r="B118" s="6" t="s">
        <v>1007</v>
      </c>
      <c r="C118" s="6">
        <v>137.79</v>
      </c>
      <c r="D118" s="6">
        <v>22445.99</v>
      </c>
      <c r="E118" s="6">
        <v>162.46</v>
      </c>
      <c r="F118" s="7">
        <f>Table13[[#This Row],[Last]]*Table13[[#This Row],[Float]]</f>
        <v>22385.363399999998</v>
      </c>
      <c r="G118" s="8">
        <f>Table13[[#This Row],[Float adjusted market cap]]/Table13[[#Totals],[Float adjusted market cap]]</f>
        <v>9.5396280401883235E-4</v>
      </c>
      <c r="H118" s="11">
        <f>VALUE(INDEX(SPY_All_Holdings!C$5:C$511,MATCH(A118,SPY_All_Holdings!B$5:B$510,0))/100)</f>
        <v>9.4249999999999998E-4</v>
      </c>
      <c r="I118" s="10">
        <f>(H118-G118)/H118</f>
        <v>-1.2162126279928241E-2</v>
      </c>
    </row>
    <row r="119" spans="1:9" x14ac:dyDescent="0.2">
      <c r="A119" s="6" t="s">
        <v>1228</v>
      </c>
      <c r="B119" s="6" t="s">
        <v>2252</v>
      </c>
      <c r="C119" s="6">
        <v>93.06</v>
      </c>
      <c r="D119" s="6">
        <v>19637.43</v>
      </c>
      <c r="E119" s="6">
        <v>175.81</v>
      </c>
      <c r="F119" s="7">
        <f>Table13[[#This Row],[Last]]*Table13[[#This Row],[Float]]</f>
        <v>16360.8786</v>
      </c>
      <c r="G119" s="8">
        <f>Table13[[#This Row],[Float adjusted market cap]]/Table13[[#Totals],[Float adjusted market cap]]</f>
        <v>6.9722654694396018E-4</v>
      </c>
      <c r="H119" s="11">
        <f>VALUE(INDEX(SPY_All_Holdings!C$5:C$511,MATCH(A119,SPY_All_Holdings!B$5:B$510,0))/100)</f>
        <v>6.8887000000000006E-4</v>
      </c>
      <c r="I119" s="10">
        <f>(H119-G119)/H119</f>
        <v>-1.2130803989083744E-2</v>
      </c>
    </row>
    <row r="120" spans="1:9" x14ac:dyDescent="0.2">
      <c r="A120" s="6" t="s">
        <v>366</v>
      </c>
      <c r="B120" s="6" t="s">
        <v>2373</v>
      </c>
      <c r="C120" s="6">
        <v>54.17</v>
      </c>
      <c r="D120" s="6">
        <v>72589.42</v>
      </c>
      <c r="E120" s="6">
        <v>1198.07</v>
      </c>
      <c r="F120" s="7">
        <f>Table13[[#This Row],[Last]]*Table13[[#This Row],[Float]]</f>
        <v>64899.4519</v>
      </c>
      <c r="G120" s="8">
        <f>Table13[[#This Row],[Float adjusted market cap]]/Table13[[#Totals],[Float adjusted market cap]]</f>
        <v>2.7657207081038201E-3</v>
      </c>
      <c r="H120" s="11">
        <f>VALUE(INDEX(SPY_All_Holdings!C$5:C$511,MATCH(A120,SPY_All_Holdings!B$5:B$510,0))/100)</f>
        <v>2.7333400000000003E-3</v>
      </c>
      <c r="I120" s="10">
        <f>(H120-G120)/H120</f>
        <v>-1.1846571631710564E-2</v>
      </c>
    </row>
    <row r="121" spans="1:9" x14ac:dyDescent="0.2">
      <c r="A121" s="6" t="s">
        <v>707</v>
      </c>
      <c r="B121" s="6" t="s">
        <v>2074</v>
      </c>
      <c r="C121" s="6">
        <v>68.73</v>
      </c>
      <c r="D121" s="6">
        <v>33804.300000000003</v>
      </c>
      <c r="E121" s="6">
        <v>491.73</v>
      </c>
      <c r="F121" s="7">
        <f>Table13[[#This Row],[Last]]*Table13[[#This Row],[Float]]</f>
        <v>33796.602900000005</v>
      </c>
      <c r="G121" s="8">
        <f>Table13[[#This Row],[Float adjusted market cap]]/Table13[[#Totals],[Float adjusted market cap]]</f>
        <v>1.4402581496083735E-3</v>
      </c>
      <c r="H121" s="11">
        <f>VALUE(INDEX(SPY_All_Holdings!C$5:C$511,MATCH(A121,SPY_All_Holdings!B$5:B$510,0))/100)</f>
        <v>1.42358E-3</v>
      </c>
      <c r="I121" s="10">
        <f>(H121-G121)/H121</f>
        <v>-1.1715639169118306E-2</v>
      </c>
    </row>
    <row r="122" spans="1:9" x14ac:dyDescent="0.2">
      <c r="A122" s="6" t="s">
        <v>205</v>
      </c>
      <c r="B122" s="6" t="s">
        <v>2102</v>
      </c>
      <c r="C122" s="6">
        <v>263.5</v>
      </c>
      <c r="D122" s="6">
        <v>107700.88</v>
      </c>
      <c r="E122" s="6">
        <v>408.17</v>
      </c>
      <c r="F122" s="7">
        <f>Table13[[#This Row],[Last]]*Table13[[#This Row],[Float]]</f>
        <v>107552.795</v>
      </c>
      <c r="G122" s="8">
        <f>Table13[[#This Row],[Float adjusted market cap]]/Table13[[#Totals],[Float adjusted market cap]]</f>
        <v>4.5834130125518829E-3</v>
      </c>
      <c r="H122" s="11">
        <f>VALUE(INDEX(SPY_All_Holdings!C$5:C$511,MATCH(A122,SPY_All_Holdings!B$5:B$510,0))/100)</f>
        <v>4.53134E-3</v>
      </c>
      <c r="I122" s="10">
        <f>(H122-G122)/H122</f>
        <v>-1.1491746933993663E-2</v>
      </c>
    </row>
    <row r="123" spans="1:9" x14ac:dyDescent="0.2">
      <c r="A123" s="6" t="s">
        <v>1883</v>
      </c>
      <c r="B123" s="6" t="s">
        <v>2084</v>
      </c>
      <c r="C123" s="6">
        <v>84.38</v>
      </c>
      <c r="D123" s="6">
        <v>8018.29</v>
      </c>
      <c r="E123" s="6">
        <v>94.68</v>
      </c>
      <c r="F123" s="7">
        <f>Table13[[#This Row],[Last]]*Table13[[#This Row],[Float]]</f>
        <v>7989.0983999999999</v>
      </c>
      <c r="G123" s="8">
        <f>Table13[[#This Row],[Float adjusted market cap]]/Table13[[#Totals],[Float adjusted market cap]]</f>
        <v>3.4045919090356904E-4</v>
      </c>
      <c r="H123" s="11">
        <f>VALUE(INDEX(SPY_All_Holdings!C$5:C$511,MATCH(A123,SPY_All_Holdings!B$5:B$510,0))/100)</f>
        <v>3.3661000000000005E-4</v>
      </c>
      <c r="I123" s="10">
        <f>(H123-G123)/H123</f>
        <v>-1.1435165038379699E-2</v>
      </c>
    </row>
    <row r="124" spans="1:9" x14ac:dyDescent="0.2">
      <c r="A124" s="6" t="s">
        <v>799</v>
      </c>
      <c r="B124" s="6" t="s">
        <v>2443</v>
      </c>
      <c r="C124" s="6">
        <v>82.49</v>
      </c>
      <c r="D124" s="6">
        <v>27964.11</v>
      </c>
      <c r="E124" s="6">
        <v>338.44</v>
      </c>
      <c r="F124" s="7">
        <f>Table13[[#This Row],[Last]]*Table13[[#This Row],[Float]]</f>
        <v>27917.915599999997</v>
      </c>
      <c r="G124" s="8">
        <f>Table13[[#This Row],[Float adjusted market cap]]/Table13[[#Totals],[Float adjusted market cap]]</f>
        <v>1.1897351216615542E-3</v>
      </c>
      <c r="H124" s="11">
        <f>VALUE(INDEX(SPY_All_Holdings!C$5:C$511,MATCH(A124,SPY_All_Holdings!B$5:B$510,0))/100)</f>
        <v>1.1763500000000001E-3</v>
      </c>
      <c r="I124" s="10">
        <f>(H124-G124)/H124</f>
        <v>-1.1378519710591391E-2</v>
      </c>
    </row>
    <row r="125" spans="1:9" x14ac:dyDescent="0.2">
      <c r="A125" s="6" t="s">
        <v>1592</v>
      </c>
      <c r="B125" s="6" t="s">
        <v>1591</v>
      </c>
      <c r="C125" s="6">
        <v>127.65</v>
      </c>
      <c r="D125" s="6">
        <v>12160.07</v>
      </c>
      <c r="E125" s="6">
        <v>93.53</v>
      </c>
      <c r="F125" s="7">
        <f>Table13[[#This Row],[Last]]*Table13[[#This Row],[Float]]</f>
        <v>11939.104500000001</v>
      </c>
      <c r="G125" s="8">
        <f>Table13[[#This Row],[Float adjusted market cap]]/Table13[[#Totals],[Float adjusted market cap]]</f>
        <v>5.0879056117060224E-4</v>
      </c>
      <c r="H125" s="11">
        <f>VALUE(INDEX(SPY_All_Holdings!C$5:C$511,MATCH(A125,SPY_All_Holdings!B$5:B$510,0))/100)</f>
        <v>5.0307999999999993E-4</v>
      </c>
      <c r="I125" s="10">
        <f>(H125-G125)/H125</f>
        <v>-1.1351198955637888E-2</v>
      </c>
    </row>
    <row r="126" spans="1:9" x14ac:dyDescent="0.2">
      <c r="A126" s="6" t="s">
        <v>1684</v>
      </c>
      <c r="B126" s="6" t="s">
        <v>2204</v>
      </c>
      <c r="C126" s="6">
        <v>69.78</v>
      </c>
      <c r="D126" s="6">
        <v>10592.67</v>
      </c>
      <c r="E126" s="6">
        <v>151</v>
      </c>
      <c r="F126" s="7">
        <f>Table13[[#This Row],[Last]]*Table13[[#This Row],[Float]]</f>
        <v>10536.78</v>
      </c>
      <c r="G126" s="8">
        <f>Table13[[#This Row],[Float adjusted market cap]]/Table13[[#Totals],[Float adjusted market cap]]</f>
        <v>4.4902984215702092E-4</v>
      </c>
      <c r="H126" s="11">
        <f>VALUE(INDEX(SPY_All_Holdings!C$5:C$511,MATCH(A126,SPY_All_Holdings!B$5:B$510,0))/100)</f>
        <v>4.4401999999999999E-4</v>
      </c>
      <c r="I126" s="10">
        <f>(H126-G126)/H126</f>
        <v>-1.1282920041937127E-2</v>
      </c>
    </row>
    <row r="127" spans="1:9" x14ac:dyDescent="0.2">
      <c r="A127" s="6" t="s">
        <v>912</v>
      </c>
      <c r="B127" s="6" t="s">
        <v>911</v>
      </c>
      <c r="C127" s="6">
        <v>113.26</v>
      </c>
      <c r="D127" s="6">
        <v>24947.439999999999</v>
      </c>
      <c r="E127" s="6">
        <v>219.74</v>
      </c>
      <c r="F127" s="7">
        <f>Table13[[#This Row],[Last]]*Table13[[#This Row],[Float]]</f>
        <v>24887.752400000001</v>
      </c>
      <c r="G127" s="8">
        <f>Table13[[#This Row],[Float adjusted market cap]]/Table13[[#Totals],[Float adjusted market cap]]</f>
        <v>1.0606032897920446E-3</v>
      </c>
      <c r="H127" s="11">
        <f>VALUE(INDEX(SPY_All_Holdings!C$5:C$511,MATCH(A127,SPY_All_Holdings!B$5:B$510,0))/100)</f>
        <v>1.0488299999999999E-3</v>
      </c>
      <c r="I127" s="10">
        <f>(H127-G127)/H127</f>
        <v>-1.1225164985788552E-2</v>
      </c>
    </row>
    <row r="128" spans="1:9" x14ac:dyDescent="0.2">
      <c r="A128" s="6" t="s">
        <v>711</v>
      </c>
      <c r="B128" s="6" t="s">
        <v>710</v>
      </c>
      <c r="C128" s="6">
        <v>91.19</v>
      </c>
      <c r="D128" s="6">
        <v>33615.919999999998</v>
      </c>
      <c r="E128" s="6">
        <v>367.18</v>
      </c>
      <c r="F128" s="7">
        <f>Table13[[#This Row],[Last]]*Table13[[#This Row],[Float]]</f>
        <v>33483.144200000002</v>
      </c>
      <c r="G128" s="8">
        <f>Table13[[#This Row],[Float adjusted market cap]]/Table13[[#Totals],[Float adjusted market cap]]</f>
        <v>1.4268999594797245E-3</v>
      </c>
      <c r="H128" s="11">
        <f>VALUE(INDEX(SPY_All_Holdings!C$5:C$511,MATCH(A128,SPY_All_Holdings!B$5:B$510,0))/100)</f>
        <v>1.4110800000000001E-3</v>
      </c>
      <c r="I128" s="10">
        <f>(H128-G128)/H128</f>
        <v>-1.1211242083882158E-2</v>
      </c>
    </row>
    <row r="129" spans="1:9" x14ac:dyDescent="0.2">
      <c r="A129" s="6" t="s">
        <v>427</v>
      </c>
      <c r="B129" s="6" t="s">
        <v>2184</v>
      </c>
      <c r="C129" s="6">
        <v>79.28</v>
      </c>
      <c r="D129" s="6">
        <v>55494.1</v>
      </c>
      <c r="E129" s="6">
        <v>699.44</v>
      </c>
      <c r="F129" s="7">
        <f>Table13[[#This Row],[Last]]*Table13[[#This Row],[Float]]</f>
        <v>55451.603200000005</v>
      </c>
      <c r="G129" s="8">
        <f>Table13[[#This Row],[Float adjusted market cap]]/Table13[[#Totals],[Float adjusted market cap]]</f>
        <v>2.3630961861450801E-3</v>
      </c>
      <c r="H129" s="11">
        <f>VALUE(INDEX(SPY_All_Holdings!C$5:C$511,MATCH(A129,SPY_All_Holdings!B$5:B$510,0))/100)</f>
        <v>2.3370800000000001E-3</v>
      </c>
      <c r="I129" s="10">
        <f>(H129-G129)/H129</f>
        <v>-1.1131919380200956E-2</v>
      </c>
    </row>
    <row r="130" spans="1:9" x14ac:dyDescent="0.2">
      <c r="A130" s="6" t="s">
        <v>984</v>
      </c>
      <c r="B130" s="6" t="s">
        <v>2215</v>
      </c>
      <c r="C130" s="6">
        <v>73.709999999999994</v>
      </c>
      <c r="D130" s="6">
        <v>25614.22</v>
      </c>
      <c r="E130" s="6">
        <v>306.89</v>
      </c>
      <c r="F130" s="7">
        <f>Table13[[#This Row],[Last]]*Table13[[#This Row],[Float]]</f>
        <v>22620.861899999996</v>
      </c>
      <c r="G130" s="8">
        <f>Table13[[#This Row],[Float adjusted market cap]]/Table13[[#Totals],[Float adjusted market cap]]</f>
        <v>9.6399868350793762E-4</v>
      </c>
      <c r="H130" s="11">
        <f>VALUE(INDEX(SPY_All_Holdings!C$5:C$511,MATCH(A130,SPY_All_Holdings!B$5:B$510,0))/100)</f>
        <v>9.5346999999999999E-4</v>
      </c>
      <c r="I130" s="10">
        <f>(H130-G130)/H130</f>
        <v>-1.1042490595338744E-2</v>
      </c>
    </row>
    <row r="131" spans="1:9" x14ac:dyDescent="0.2">
      <c r="A131" s="6" t="s">
        <v>346</v>
      </c>
      <c r="B131" s="6" t="s">
        <v>2206</v>
      </c>
      <c r="C131" s="6">
        <v>271.19</v>
      </c>
      <c r="D131" s="6">
        <v>72652.88</v>
      </c>
      <c r="E131" s="6">
        <v>247.53</v>
      </c>
      <c r="F131" s="7">
        <f>Table13[[#This Row],[Last]]*Table13[[#This Row],[Float]]</f>
        <v>67127.660699999993</v>
      </c>
      <c r="G131" s="8">
        <f>Table13[[#This Row],[Float adjusted market cap]]/Table13[[#Totals],[Float adjusted market cap]]</f>
        <v>2.8606768755246909E-3</v>
      </c>
      <c r="H131" s="11">
        <f>VALUE(INDEX(SPY_All_Holdings!C$5:C$511,MATCH(A131,SPY_All_Holdings!B$5:B$510,0))/100)</f>
        <v>2.82957E-3</v>
      </c>
      <c r="I131" s="10">
        <f>(H131-G131)/H131</f>
        <v>-1.0993499197648714E-2</v>
      </c>
    </row>
    <row r="132" spans="1:9" x14ac:dyDescent="0.2">
      <c r="A132" s="6" t="s">
        <v>1296</v>
      </c>
      <c r="B132" s="6" t="s">
        <v>1295</v>
      </c>
      <c r="C132" s="6">
        <v>232.44</v>
      </c>
      <c r="D132" s="6">
        <v>15341.5</v>
      </c>
      <c r="E132" s="6">
        <v>65.599999999999994</v>
      </c>
      <c r="F132" s="7">
        <f>Table13[[#This Row],[Last]]*Table13[[#This Row],[Float]]</f>
        <v>15248.063999999998</v>
      </c>
      <c r="G132" s="8">
        <f>Table13[[#This Row],[Float adjusted market cap]]/Table13[[#Totals],[Float adjusted market cap]]</f>
        <v>6.4980342866797559E-4</v>
      </c>
      <c r="H132" s="11">
        <f>VALUE(INDEX(SPY_All_Holdings!C$5:C$511,MATCH(A132,SPY_All_Holdings!B$5:B$510,0))/100)</f>
        <v>6.4294000000000005E-4</v>
      </c>
      <c r="I132" s="10">
        <f>(H132-G132)/H132</f>
        <v>-1.067506869688546E-2</v>
      </c>
    </row>
    <row r="133" spans="1:9" x14ac:dyDescent="0.2">
      <c r="A133" s="6" t="s">
        <v>1404</v>
      </c>
      <c r="B133" s="6" t="s">
        <v>2195</v>
      </c>
      <c r="C133" s="6">
        <v>79.17</v>
      </c>
      <c r="D133" s="6">
        <v>14220.99</v>
      </c>
      <c r="E133" s="6">
        <v>179.21</v>
      </c>
      <c r="F133" s="7">
        <f>Table13[[#This Row],[Last]]*Table13[[#This Row],[Float]]</f>
        <v>14188.055700000001</v>
      </c>
      <c r="G133" s="8">
        <f>Table13[[#This Row],[Float adjusted market cap]]/Table13[[#Totals],[Float adjusted market cap]]</f>
        <v>6.0463067573642243E-4</v>
      </c>
      <c r="H133" s="11">
        <f>VALUE(INDEX(SPY_All_Holdings!C$5:C$511,MATCH(A133,SPY_All_Holdings!B$5:B$510,0))/100)</f>
        <v>5.9825000000000004E-4</v>
      </c>
      <c r="I133" s="10">
        <f>(H133-G133)/H133</f>
        <v>-1.0665567465812598E-2</v>
      </c>
    </row>
    <row r="134" spans="1:9" x14ac:dyDescent="0.2">
      <c r="A134" s="6" t="s">
        <v>863</v>
      </c>
      <c r="B134" s="6" t="s">
        <v>2388</v>
      </c>
      <c r="C134" s="6">
        <v>172.53</v>
      </c>
      <c r="D134" s="6">
        <v>26457.82</v>
      </c>
      <c r="E134" s="6">
        <v>152.47</v>
      </c>
      <c r="F134" s="7">
        <f>Table13[[#This Row],[Last]]*Table13[[#This Row],[Float]]</f>
        <v>26305.649099999999</v>
      </c>
      <c r="G134" s="8">
        <f>Table13[[#This Row],[Float adjusted market cap]]/Table13[[#Totals],[Float adjusted market cap]]</f>
        <v>1.1210276254425904E-3</v>
      </c>
      <c r="H134" s="11">
        <f>VALUE(INDEX(SPY_All_Holdings!C$5:C$511,MATCH(A134,SPY_All_Holdings!B$5:B$510,0))/100)</f>
        <v>1.1094E-3</v>
      </c>
      <c r="I134" s="10">
        <f>(H134-G134)/H134</f>
        <v>-1.0481003643943087E-2</v>
      </c>
    </row>
    <row r="135" spans="1:9" x14ac:dyDescent="0.2">
      <c r="A135" s="6" t="s">
        <v>579</v>
      </c>
      <c r="B135" s="6" t="s">
        <v>2425</v>
      </c>
      <c r="C135" s="6">
        <v>158.4</v>
      </c>
      <c r="D135" s="6">
        <v>40024.99</v>
      </c>
      <c r="E135" s="6">
        <v>252.05</v>
      </c>
      <c r="F135" s="7">
        <f>Table13[[#This Row],[Last]]*Table13[[#This Row],[Float]]</f>
        <v>39924.720000000001</v>
      </c>
      <c r="G135" s="8">
        <f>Table13[[#This Row],[Float adjusted market cap]]/Table13[[#Totals],[Float adjusted market cap]]</f>
        <v>1.7014107459549556E-3</v>
      </c>
      <c r="H135" s="11">
        <f>VALUE(INDEX(SPY_All_Holdings!C$5:C$511,MATCH(A135,SPY_All_Holdings!B$5:B$510,0))/100)</f>
        <v>1.6838600000000001E-3</v>
      </c>
      <c r="I135" s="10">
        <f>(H135-G135)/H135</f>
        <v>-1.0422924681954219E-2</v>
      </c>
    </row>
    <row r="136" spans="1:9" x14ac:dyDescent="0.2">
      <c r="A136" s="6" t="s">
        <v>823</v>
      </c>
      <c r="B136" s="6" t="s">
        <v>2432</v>
      </c>
      <c r="C136" s="6">
        <v>33.1</v>
      </c>
      <c r="D136" s="6">
        <v>27340.6</v>
      </c>
      <c r="E136" s="6">
        <v>824.85</v>
      </c>
      <c r="F136" s="7">
        <f>Table13[[#This Row],[Last]]*Table13[[#This Row],[Float]]</f>
        <v>27302.535000000003</v>
      </c>
      <c r="G136" s="8">
        <f>Table13[[#This Row],[Float adjusted market cap]]/Table13[[#Totals],[Float adjusted market cap]]</f>
        <v>1.1635103875696883E-3</v>
      </c>
      <c r="H136" s="11">
        <f>VALUE(INDEX(SPY_All_Holdings!C$5:C$511,MATCH(A136,SPY_All_Holdings!B$5:B$510,0))/100)</f>
        <v>1.1517299999999999E-3</v>
      </c>
      <c r="I136" s="10">
        <f>(H136-G136)/H136</f>
        <v>-1.0228428164316678E-2</v>
      </c>
    </row>
    <row r="137" spans="1:9" x14ac:dyDescent="0.2">
      <c r="A137" s="6" t="s">
        <v>1020</v>
      </c>
      <c r="B137" s="6" t="s">
        <v>2178</v>
      </c>
      <c r="C137" s="6">
        <v>107.94</v>
      </c>
      <c r="D137" s="6">
        <v>22174.44</v>
      </c>
      <c r="E137" s="6">
        <v>205.31</v>
      </c>
      <c r="F137" s="7">
        <f>Table13[[#This Row],[Last]]*Table13[[#This Row],[Float]]</f>
        <v>22161.161400000001</v>
      </c>
      <c r="G137" s="8">
        <f>Table13[[#This Row],[Float adjusted market cap]]/Table13[[#Totals],[Float adjusted market cap]]</f>
        <v>9.4440833019748588E-4</v>
      </c>
      <c r="H137" s="11">
        <f>VALUE(INDEX(SPY_All_Holdings!C$5:C$511,MATCH(A137,SPY_All_Holdings!B$5:B$510,0))/100)</f>
        <v>9.3484999999999998E-4</v>
      </c>
      <c r="I137" s="10">
        <f>(H137-G137)/H137</f>
        <v>-1.0224453332070274E-2</v>
      </c>
    </row>
    <row r="138" spans="1:9" x14ac:dyDescent="0.2">
      <c r="A138" s="6" t="s">
        <v>1040</v>
      </c>
      <c r="B138" s="6" t="s">
        <v>1039</v>
      </c>
      <c r="C138" s="6">
        <v>66.86</v>
      </c>
      <c r="D138" s="6">
        <v>24015.11</v>
      </c>
      <c r="E138" s="6">
        <v>320.47000000000003</v>
      </c>
      <c r="F138" s="7">
        <f>Table13[[#This Row],[Last]]*Table13[[#This Row],[Float]]</f>
        <v>21426.624200000002</v>
      </c>
      <c r="G138" s="8">
        <f>Table13[[#This Row],[Float adjusted market cap]]/Table13[[#Totals],[Float adjusted market cap]]</f>
        <v>9.1310568147800423E-4</v>
      </c>
      <c r="H138" s="11">
        <f>VALUE(INDEX(SPY_All_Holdings!C$5:C$511,MATCH(A138,SPY_All_Holdings!B$5:B$510,0))/100)</f>
        <v>9.0386999999999998E-4</v>
      </c>
      <c r="I138" s="10">
        <f>(H138-G138)/H138</f>
        <v>-1.0217931204713347E-2</v>
      </c>
    </row>
    <row r="139" spans="1:9" x14ac:dyDescent="0.2">
      <c r="A139" s="6" t="s">
        <v>611</v>
      </c>
      <c r="B139" s="6" t="s">
        <v>2123</v>
      </c>
      <c r="C139" s="6">
        <v>27.43</v>
      </c>
      <c r="D139" s="6">
        <v>37654.15</v>
      </c>
      <c r="E139" s="6">
        <v>1368.65</v>
      </c>
      <c r="F139" s="7">
        <f>Table13[[#This Row],[Last]]*Table13[[#This Row],[Float]]</f>
        <v>37542.069500000005</v>
      </c>
      <c r="G139" s="8">
        <f>Table13[[#This Row],[Float adjusted market cap]]/Table13[[#Totals],[Float adjusted market cap]]</f>
        <v>1.599872972751914E-3</v>
      </c>
      <c r="H139" s="11">
        <f>VALUE(INDEX(SPY_All_Holdings!C$5:C$511,MATCH(A139,SPY_All_Holdings!B$5:B$510,0))/100)</f>
        <v>1.5838E-3</v>
      </c>
      <c r="I139" s="10">
        <f>(H139-G139)/H139</f>
        <v>-1.0148360116121961E-2</v>
      </c>
    </row>
    <row r="140" spans="1:9" x14ac:dyDescent="0.2">
      <c r="A140" s="6" t="s">
        <v>631</v>
      </c>
      <c r="B140" s="6" t="s">
        <v>2198</v>
      </c>
      <c r="C140" s="6">
        <v>38.409999999999997</v>
      </c>
      <c r="D140" s="6">
        <v>36906.32</v>
      </c>
      <c r="E140" s="6">
        <v>959.84</v>
      </c>
      <c r="F140" s="7">
        <f>Table13[[#This Row],[Last]]*Table13[[#This Row],[Float]]</f>
        <v>36867.454399999995</v>
      </c>
      <c r="G140" s="8">
        <f>Table13[[#This Row],[Float adjusted market cap]]/Table13[[#Totals],[Float adjusted market cap]]</f>
        <v>1.5711239325451574E-3</v>
      </c>
      <c r="H140" s="11">
        <f>VALUE(INDEX(SPY_All_Holdings!C$5:C$511,MATCH(A140,SPY_All_Holdings!B$5:B$510,0))/100)</f>
        <v>1.5553800000000001E-3</v>
      </c>
      <c r="I140" s="10">
        <f>(H140-G140)/H140</f>
        <v>-1.0122241860611126E-2</v>
      </c>
    </row>
    <row r="141" spans="1:9" x14ac:dyDescent="0.2">
      <c r="A141" s="6" t="s">
        <v>1068</v>
      </c>
      <c r="B141" s="6" t="s">
        <v>1067</v>
      </c>
      <c r="C141" s="6">
        <v>62.32</v>
      </c>
      <c r="D141" s="6">
        <v>20304.54</v>
      </c>
      <c r="E141" s="6">
        <v>325.24</v>
      </c>
      <c r="F141" s="7">
        <f>Table13[[#This Row],[Last]]*Table13[[#This Row],[Float]]</f>
        <v>20268.9568</v>
      </c>
      <c r="G141" s="8">
        <f>Table13[[#This Row],[Float adjusted market cap]]/Table13[[#Totals],[Float adjusted market cap]]</f>
        <v>8.6377114000591034E-4</v>
      </c>
      <c r="H141" s="11">
        <f>VALUE(INDEX(SPY_All_Holdings!C$5:C$511,MATCH(A141,SPY_All_Holdings!B$5:B$510,0))/100)</f>
        <v>8.5539000000000003E-4</v>
      </c>
      <c r="I141" s="10">
        <f>(H141-G141)/H141</f>
        <v>-9.798033652381145E-3</v>
      </c>
    </row>
    <row r="142" spans="1:9" x14ac:dyDescent="0.2">
      <c r="A142" s="6" t="s">
        <v>1208</v>
      </c>
      <c r="B142" s="6" t="s">
        <v>2268</v>
      </c>
      <c r="C142" s="6">
        <v>106.24</v>
      </c>
      <c r="D142" s="6">
        <v>16648.66</v>
      </c>
      <c r="E142" s="6">
        <v>156.44</v>
      </c>
      <c r="F142" s="7">
        <f>Table13[[#This Row],[Last]]*Table13[[#This Row],[Float]]</f>
        <v>16620.185600000001</v>
      </c>
      <c r="G142" s="8">
        <f>Table13[[#This Row],[Float adjusted market cap]]/Table13[[#Totals],[Float adjusted market cap]]</f>
        <v>7.0827703687354132E-4</v>
      </c>
      <c r="H142" s="11">
        <f>VALUE(INDEX(SPY_All_Holdings!C$5:C$511,MATCH(A142,SPY_All_Holdings!B$5:B$510,0))/100)</f>
        <v>7.0141999999999991E-4</v>
      </c>
      <c r="I142" s="10">
        <f>(H142-G142)/H142</f>
        <v>-9.7759357781948292E-3</v>
      </c>
    </row>
    <row r="143" spans="1:9" x14ac:dyDescent="0.2">
      <c r="A143" s="6" t="s">
        <v>1819</v>
      </c>
      <c r="B143" s="6" t="s">
        <v>1818</v>
      </c>
      <c r="C143" s="6">
        <v>123.21</v>
      </c>
      <c r="D143" s="6">
        <v>8938.02</v>
      </c>
      <c r="E143" s="6">
        <v>71.959999999999994</v>
      </c>
      <c r="F143" s="7">
        <f>Table13[[#This Row],[Last]]*Table13[[#This Row],[Float]]</f>
        <v>8866.1915999999983</v>
      </c>
      <c r="G143" s="8">
        <f>Table13[[#This Row],[Float adjusted market cap]]/Table13[[#Totals],[Float adjusted market cap]]</f>
        <v>3.7783693070197002E-4</v>
      </c>
      <c r="H143" s="11">
        <f>VALUE(INDEX(SPY_All_Holdings!C$5:C$511,MATCH(A143,SPY_All_Holdings!B$5:B$510,0))/100)</f>
        <v>3.7418999999999999E-4</v>
      </c>
      <c r="I143" s="10">
        <f>(H143-G143)/H143</f>
        <v>-9.7462003313023501E-3</v>
      </c>
    </row>
    <row r="144" spans="1:9" x14ac:dyDescent="0.2">
      <c r="A144" s="6" t="s">
        <v>1432</v>
      </c>
      <c r="B144" s="6" t="s">
        <v>1431</v>
      </c>
      <c r="C144" s="6">
        <v>233.15</v>
      </c>
      <c r="D144" s="6">
        <v>14239.4</v>
      </c>
      <c r="E144" s="6">
        <v>58.09</v>
      </c>
      <c r="F144" s="7">
        <f>Table13[[#This Row],[Last]]*Table13[[#This Row],[Float]]</f>
        <v>13543.683500000001</v>
      </c>
      <c r="G144" s="8">
        <f>Table13[[#This Row],[Float adjusted market cap]]/Table13[[#Totals],[Float adjusted market cap]]</f>
        <v>5.7717045095652083E-4</v>
      </c>
      <c r="H144" s="11">
        <f>VALUE(INDEX(SPY_All_Holdings!C$5:C$511,MATCH(A144,SPY_All_Holdings!B$5:B$510,0))/100)</f>
        <v>5.7178999999999997E-4</v>
      </c>
      <c r="I144" s="10">
        <f>(H144-G144)/H144</f>
        <v>-9.4098374517232845E-3</v>
      </c>
    </row>
    <row r="145" spans="1:9" x14ac:dyDescent="0.2">
      <c r="A145" s="6" t="s">
        <v>495</v>
      </c>
      <c r="B145" s="6" t="s">
        <v>494</v>
      </c>
      <c r="C145" s="6">
        <v>76.209999999999994</v>
      </c>
      <c r="D145" s="6">
        <v>49079.24</v>
      </c>
      <c r="E145" s="6">
        <v>641.79999999999995</v>
      </c>
      <c r="F145" s="7">
        <f>Table13[[#This Row],[Last]]*Table13[[#This Row],[Float]]</f>
        <v>48911.577999999994</v>
      </c>
      <c r="G145" s="8">
        <f>Table13[[#This Row],[Float adjusted market cap]]/Table13[[#Totals],[Float adjusted market cap]]</f>
        <v>2.0843899321226042E-3</v>
      </c>
      <c r="H145" s="11">
        <f>VALUE(INDEX(SPY_All_Holdings!C$5:C$511,MATCH(A145,SPY_All_Holdings!B$5:B$510,0))/100)</f>
        <v>2.0649600000000002E-3</v>
      </c>
      <c r="I145" s="10">
        <f>(H145-G145)/H145</f>
        <v>-9.4093503615585716E-3</v>
      </c>
    </row>
    <row r="146" spans="1:9" x14ac:dyDescent="0.2">
      <c r="A146" s="6" t="s">
        <v>197</v>
      </c>
      <c r="B146" s="6" t="s">
        <v>2415</v>
      </c>
      <c r="C146" s="6">
        <v>140.35</v>
      </c>
      <c r="D146" s="6">
        <v>110853.2</v>
      </c>
      <c r="E146" s="6">
        <v>788.64</v>
      </c>
      <c r="F146" s="7">
        <f>Table13[[#This Row],[Last]]*Table13[[#This Row],[Float]]</f>
        <v>110685.624</v>
      </c>
      <c r="G146" s="8">
        <f>Table13[[#This Row],[Float adjusted market cap]]/Table13[[#Totals],[Float adjusted market cap]]</f>
        <v>4.7169199958404144E-3</v>
      </c>
      <c r="H146" s="11">
        <f>VALUE(INDEX(SPY_All_Holdings!C$5:C$511,MATCH(A146,SPY_All_Holdings!B$5:B$510,0))/100)</f>
        <v>4.6742499999999996E-3</v>
      </c>
      <c r="I146" s="10">
        <f>(H146-G146)/H146</f>
        <v>-9.1287363406781542E-3</v>
      </c>
    </row>
    <row r="147" spans="1:9" x14ac:dyDescent="0.2">
      <c r="A147" s="6" t="s">
        <v>1016</v>
      </c>
      <c r="B147" s="6" t="s">
        <v>1015</v>
      </c>
      <c r="C147" s="6">
        <v>58.36</v>
      </c>
      <c r="D147" s="6">
        <v>22251.79</v>
      </c>
      <c r="E147" s="6">
        <v>379.32</v>
      </c>
      <c r="F147" s="7">
        <f>Table13[[#This Row],[Last]]*Table13[[#This Row],[Float]]</f>
        <v>22137.1152</v>
      </c>
      <c r="G147" s="8">
        <f>Table13[[#This Row],[Float adjusted market cap]]/Table13[[#Totals],[Float adjusted market cap]]</f>
        <v>9.4338359005956165E-4</v>
      </c>
      <c r="H147" s="11">
        <f>VALUE(INDEX(SPY_All_Holdings!C$5:C$511,MATCH(A147,SPY_All_Holdings!B$5:B$510,0))/100)</f>
        <v>9.3510999999999996E-4</v>
      </c>
      <c r="I147" s="10">
        <f>(H147-G147)/H147</f>
        <v>-8.8477185139306577E-3</v>
      </c>
    </row>
    <row r="148" spans="1:9" x14ac:dyDescent="0.2">
      <c r="A148" s="6" t="s">
        <v>1484</v>
      </c>
      <c r="B148" s="6" t="s">
        <v>2438</v>
      </c>
      <c r="C148" s="6">
        <v>162.5</v>
      </c>
      <c r="D148" s="6">
        <v>16702.240000000002</v>
      </c>
      <c r="E148" s="6">
        <v>79.930000000000007</v>
      </c>
      <c r="F148" s="7">
        <f>Table13[[#This Row],[Last]]*Table13[[#This Row],[Float]]</f>
        <v>12988.625000000002</v>
      </c>
      <c r="G148" s="8">
        <f>Table13[[#This Row],[Float adjusted market cap]]/Table13[[#Totals],[Float adjusted market cap]]</f>
        <v>5.5351637156576643E-4</v>
      </c>
      <c r="H148" s="11">
        <f>VALUE(INDEX(SPY_All_Holdings!C$5:C$511,MATCH(A148,SPY_All_Holdings!B$5:B$510,0))/100)</f>
        <v>5.4874999999999998E-4</v>
      </c>
      <c r="I148" s="10">
        <f>(H148-G148)/H148</f>
        <v>-8.6858707348819158E-3</v>
      </c>
    </row>
    <row r="149" spans="1:9" x14ac:dyDescent="0.2">
      <c r="A149" s="6" t="s">
        <v>1076</v>
      </c>
      <c r="B149" s="6" t="s">
        <v>1075</v>
      </c>
      <c r="C149" s="6">
        <v>63.58</v>
      </c>
      <c r="D149" s="6">
        <v>20064.32</v>
      </c>
      <c r="E149" s="6">
        <v>314.91000000000003</v>
      </c>
      <c r="F149" s="7">
        <f>Table13[[#This Row],[Last]]*Table13[[#This Row],[Float]]</f>
        <v>20021.977800000001</v>
      </c>
      <c r="G149" s="8">
        <f>Table13[[#This Row],[Float adjusted market cap]]/Table13[[#Totals],[Float adjusted market cap]]</f>
        <v>8.5324601360238874E-4</v>
      </c>
      <c r="H149" s="11">
        <f>VALUE(INDEX(SPY_All_Holdings!C$5:C$511,MATCH(A149,SPY_All_Holdings!B$5:B$510,0))/100)</f>
        <v>8.4590999999999996E-4</v>
      </c>
      <c r="I149" s="10">
        <f>(H149-G149)/H149</f>
        <v>-8.6723334661947329E-3</v>
      </c>
    </row>
    <row r="150" spans="1:9" x14ac:dyDescent="0.2">
      <c r="A150" s="6" t="s">
        <v>281</v>
      </c>
      <c r="B150" s="6" t="s">
        <v>2281</v>
      </c>
      <c r="C150" s="6">
        <v>86.39</v>
      </c>
      <c r="D150" s="6">
        <v>95123.59</v>
      </c>
      <c r="E150" s="6">
        <v>968.73</v>
      </c>
      <c r="F150" s="7">
        <f>Table13[[#This Row],[Last]]*Table13[[#This Row],[Float]]</f>
        <v>83688.584700000007</v>
      </c>
      <c r="G150" s="8">
        <f>Table13[[#This Row],[Float adjusted market cap]]/Table13[[#Totals],[Float adjusted market cap]]</f>
        <v>3.5664284514040799E-3</v>
      </c>
      <c r="H150" s="11">
        <f>VALUE(INDEX(SPY_All_Holdings!C$5:C$511,MATCH(A150,SPY_All_Holdings!B$5:B$510,0))/100)</f>
        <v>3.5360000000000001E-3</v>
      </c>
      <c r="I150" s="10">
        <f>(H150-G150)/H150</f>
        <v>-8.6053312794343306E-3</v>
      </c>
    </row>
    <row r="151" spans="1:9" x14ac:dyDescent="0.2">
      <c r="A151" s="6" t="s">
        <v>111</v>
      </c>
      <c r="B151" s="6" t="s">
        <v>2161</v>
      </c>
      <c r="C151" s="6">
        <v>40.1</v>
      </c>
      <c r="D151" s="6">
        <v>198535.09</v>
      </c>
      <c r="E151" s="6">
        <v>4948.9399999999996</v>
      </c>
      <c r="F151" s="7">
        <f>Table13[[#This Row],[Last]]*Table13[[#This Row],[Float]]</f>
        <v>198452.49399999998</v>
      </c>
      <c r="G151" s="8">
        <f>Table13[[#This Row],[Float adjusted market cap]]/Table13[[#Totals],[Float adjusted market cap]]</f>
        <v>8.4571464960345698E-3</v>
      </c>
      <c r="H151" s="11">
        <f>VALUE(INDEX(SPY_All_Holdings!C$5:C$511,MATCH(A151,SPY_All_Holdings!B$5:B$510,0))/100)</f>
        <v>8.3861300000000003E-3</v>
      </c>
      <c r="I151" s="10">
        <f>(H151-G151)/H151</f>
        <v>-8.4683275878825459E-3</v>
      </c>
    </row>
    <row r="152" spans="1:9" x14ac:dyDescent="0.2">
      <c r="A152" s="6" t="s">
        <v>960</v>
      </c>
      <c r="B152" s="6" t="s">
        <v>959</v>
      </c>
      <c r="C152" s="6">
        <v>45.52</v>
      </c>
      <c r="D152" s="6">
        <v>23113.37</v>
      </c>
      <c r="E152" s="6">
        <v>506.57</v>
      </c>
      <c r="F152" s="7">
        <f>Table13[[#This Row],[Last]]*Table13[[#This Row],[Float]]</f>
        <v>23059.0664</v>
      </c>
      <c r="G152" s="8">
        <f>Table13[[#This Row],[Float adjusted market cap]]/Table13[[#Totals],[Float adjusted market cap]]</f>
        <v>9.8267297465452113E-4</v>
      </c>
      <c r="H152" s="11">
        <f>VALUE(INDEX(SPY_All_Holdings!C$5:C$511,MATCH(A152,SPY_All_Holdings!B$5:B$510,0))/100)</f>
        <v>9.7442999999999998E-4</v>
      </c>
      <c r="I152" s="10">
        <f>(H152-G152)/H152</f>
        <v>-8.4592784032933577E-3</v>
      </c>
    </row>
    <row r="153" spans="1:9" x14ac:dyDescent="0.2">
      <c r="A153" s="6" t="s">
        <v>265</v>
      </c>
      <c r="B153" s="6" t="s">
        <v>264</v>
      </c>
      <c r="C153" s="6">
        <v>56.68</v>
      </c>
      <c r="D153" s="6">
        <v>94472.35</v>
      </c>
      <c r="E153" s="6">
        <v>1578.01</v>
      </c>
      <c r="F153" s="7">
        <f>Table13[[#This Row],[Last]]*Table13[[#This Row],[Float]]</f>
        <v>89441.606799999994</v>
      </c>
      <c r="G153" s="8">
        <f>Table13[[#This Row],[Float adjusted market cap]]/Table13[[#Totals],[Float adjusted market cap]]</f>
        <v>3.8115961976689585E-3</v>
      </c>
      <c r="H153" s="11">
        <f>VALUE(INDEX(SPY_All_Holdings!C$5:C$511,MATCH(A153,SPY_All_Holdings!B$5:B$510,0))/100)</f>
        <v>3.7797999999999998E-3</v>
      </c>
      <c r="I153" s="10">
        <f>(H153-G153)/H153</f>
        <v>-8.4121375916605713E-3</v>
      </c>
    </row>
    <row r="154" spans="1:9" x14ac:dyDescent="0.2">
      <c r="A154" s="6" t="s">
        <v>374</v>
      </c>
      <c r="B154" s="6" t="s">
        <v>2093</v>
      </c>
      <c r="C154" s="6">
        <v>235</v>
      </c>
      <c r="D154" s="6">
        <v>60490.17</v>
      </c>
      <c r="E154" s="6">
        <v>257.08</v>
      </c>
      <c r="F154" s="7">
        <f>Table13[[#This Row],[Last]]*Table13[[#This Row],[Float]]</f>
        <v>60413.799999999996</v>
      </c>
      <c r="G154" s="8">
        <f>Table13[[#This Row],[Float adjusted market cap]]/Table13[[#Totals],[Float adjusted market cap]]</f>
        <v>2.5745625397992395E-3</v>
      </c>
      <c r="H154" s="11">
        <f>VALUE(INDEX(SPY_All_Holdings!C$5:C$511,MATCH(A154,SPY_All_Holdings!B$5:B$510,0))/100)</f>
        <v>2.5532700000000003E-3</v>
      </c>
      <c r="I154" s="10">
        <f>(H154-G154)/H154</f>
        <v>-8.3393216538944857E-3</v>
      </c>
    </row>
    <row r="155" spans="1:9" x14ac:dyDescent="0.2">
      <c r="A155" s="6" t="s">
        <v>1783</v>
      </c>
      <c r="B155" s="6" t="s">
        <v>2315</v>
      </c>
      <c r="C155" s="6">
        <v>80.459999999999994</v>
      </c>
      <c r="D155" s="6">
        <v>13404.23</v>
      </c>
      <c r="E155" s="6">
        <v>116.45</v>
      </c>
      <c r="F155" s="7">
        <f>Table13[[#This Row],[Last]]*Table13[[#This Row],[Float]]</f>
        <v>9369.5669999999991</v>
      </c>
      <c r="G155" s="8">
        <f>Table13[[#This Row],[Float adjusted market cap]]/Table13[[#Totals],[Float adjusted market cap]]</f>
        <v>3.9928851044528134E-4</v>
      </c>
      <c r="H155" s="11">
        <f>VALUE(INDEX(SPY_All_Holdings!C$5:C$511,MATCH(A155,SPY_All_Holdings!B$5:B$510,0))/100)</f>
        <v>3.9599000000000004E-4</v>
      </c>
      <c r="I155" s="10">
        <f>(H155-G155)/H155</f>
        <v>-8.329782179553288E-3</v>
      </c>
    </row>
    <row r="156" spans="1:9" x14ac:dyDescent="0.2">
      <c r="A156" s="6" t="s">
        <v>1048</v>
      </c>
      <c r="B156" s="6" t="s">
        <v>2362</v>
      </c>
      <c r="C156" s="6">
        <v>18.2</v>
      </c>
      <c r="D156" s="6">
        <v>21200.83</v>
      </c>
      <c r="E156" s="6">
        <v>1161.55</v>
      </c>
      <c r="F156" s="7">
        <f>Table13[[#This Row],[Last]]*Table13[[#This Row],[Float]]</f>
        <v>21140.21</v>
      </c>
      <c r="G156" s="8">
        <f>Table13[[#This Row],[Float adjusted market cap]]/Table13[[#Totals],[Float adjusted market cap]]</f>
        <v>9.0090000545387438E-4</v>
      </c>
      <c r="H156" s="11">
        <f>VALUE(INDEX(SPY_All_Holdings!C$5:C$511,MATCH(A156,SPY_All_Holdings!B$5:B$510,0))/100)</f>
        <v>8.9347999999999999E-4</v>
      </c>
      <c r="I156" s="10">
        <f>(H156-G156)/H156</f>
        <v>-8.304612810442754E-3</v>
      </c>
    </row>
    <row r="157" spans="1:9" x14ac:dyDescent="0.2">
      <c r="A157" s="6" t="s">
        <v>1452</v>
      </c>
      <c r="B157" s="6" t="s">
        <v>2381</v>
      </c>
      <c r="C157" s="6">
        <v>89.71</v>
      </c>
      <c r="D157" s="6">
        <v>13496.42</v>
      </c>
      <c r="E157" s="6">
        <v>149.30000000000001</v>
      </c>
      <c r="F157" s="7">
        <f>Table13[[#This Row],[Last]]*Table13[[#This Row],[Float]]</f>
        <v>13393.703</v>
      </c>
      <c r="G157" s="8">
        <f>Table13[[#This Row],[Float adjusted market cap]]/Table13[[#Totals],[Float adjusted market cap]]</f>
        <v>5.7077896131342001E-4</v>
      </c>
      <c r="H157" s="11">
        <f>VALUE(INDEX(SPY_All_Holdings!C$5:C$511,MATCH(A157,SPY_All_Holdings!B$5:B$510,0))/100)</f>
        <v>5.6610000000000005E-4</v>
      </c>
      <c r="I157" s="10">
        <f>(H157-G157)/H157</f>
        <v>-8.2652558089029576E-3</v>
      </c>
    </row>
    <row r="158" spans="1:9" x14ac:dyDescent="0.2">
      <c r="A158" s="6" t="s">
        <v>1064</v>
      </c>
      <c r="B158" s="6" t="s">
        <v>2317</v>
      </c>
      <c r="C158" s="6">
        <v>38.840000000000003</v>
      </c>
      <c r="D158" s="6">
        <v>20714.77</v>
      </c>
      <c r="E158" s="6">
        <v>531.84</v>
      </c>
      <c r="F158" s="7">
        <f>Table13[[#This Row],[Last]]*Table13[[#This Row],[Float]]</f>
        <v>20656.665600000004</v>
      </c>
      <c r="G158" s="8">
        <f>Table13[[#This Row],[Float adjusted market cap]]/Table13[[#Totals],[Float adjusted market cap]]</f>
        <v>8.8029353311527478E-4</v>
      </c>
      <c r="H158" s="11">
        <f>VALUE(INDEX(SPY_All_Holdings!C$5:C$511,MATCH(A158,SPY_All_Holdings!B$5:B$510,0))/100)</f>
        <v>8.7313000000000006E-4</v>
      </c>
      <c r="I158" s="10">
        <f>(H158-G158)/H158</f>
        <v>-8.20442902577476E-3</v>
      </c>
    </row>
    <row r="159" spans="1:9" x14ac:dyDescent="0.2">
      <c r="A159" s="6" t="s">
        <v>145</v>
      </c>
      <c r="B159" s="6" t="s">
        <v>2067</v>
      </c>
      <c r="C159" s="6">
        <v>99.27</v>
      </c>
      <c r="D159" s="6">
        <v>158447.13</v>
      </c>
      <c r="E159" s="6">
        <v>1594.94</v>
      </c>
      <c r="F159" s="7">
        <f>Table13[[#This Row],[Last]]*Table13[[#This Row],[Float]]</f>
        <v>158329.69380000001</v>
      </c>
      <c r="G159" s="8">
        <f>Table13[[#This Row],[Float adjusted market cap]]/Table13[[#Totals],[Float adjusted market cap]]</f>
        <v>6.7472944690677283E-3</v>
      </c>
      <c r="H159" s="11">
        <f>VALUE(INDEX(SPY_All_Holdings!C$5:C$511,MATCH(A159,SPY_All_Holdings!B$5:B$510,0))/100)</f>
        <v>6.6925500000000002E-3</v>
      </c>
      <c r="I159" s="10">
        <f>(H159-G159)/H159</f>
        <v>-8.1799118523922919E-3</v>
      </c>
    </row>
    <row r="160" spans="1:9" x14ac:dyDescent="0.2">
      <c r="A160" s="6" t="s">
        <v>523</v>
      </c>
      <c r="B160" s="6" t="s">
        <v>2382</v>
      </c>
      <c r="C160" s="6">
        <v>45.25</v>
      </c>
      <c r="D160" s="6">
        <v>45454.58</v>
      </c>
      <c r="E160" s="6">
        <v>1004.05</v>
      </c>
      <c r="F160" s="7">
        <f>Table13[[#This Row],[Last]]*Table13[[#This Row],[Float]]</f>
        <v>45433.262499999997</v>
      </c>
      <c r="G160" s="8">
        <f>Table13[[#This Row],[Float adjusted market cap]]/Table13[[#Totals],[Float adjusted market cap]]</f>
        <v>1.9361598789244434E-3</v>
      </c>
      <c r="H160" s="11">
        <f>VALUE(INDEX(SPY_All_Holdings!C$5:C$511,MATCH(A160,SPY_All_Holdings!B$5:B$510,0))/100)</f>
        <v>1.92048E-3</v>
      </c>
      <c r="I160" s="10">
        <f>(H160-G160)/H160</f>
        <v>-8.1645624658644826E-3</v>
      </c>
    </row>
    <row r="161" spans="1:9" x14ac:dyDescent="0.2">
      <c r="A161" s="6" t="s">
        <v>237</v>
      </c>
      <c r="B161" s="6" t="s">
        <v>2356</v>
      </c>
      <c r="C161" s="6">
        <v>65.430000000000007</v>
      </c>
      <c r="D161" s="6">
        <v>96443.82</v>
      </c>
      <c r="E161" s="6">
        <v>1471.77</v>
      </c>
      <c r="F161" s="7">
        <f>Table13[[#This Row],[Last]]*Table13[[#This Row],[Float]]</f>
        <v>96297.911100000012</v>
      </c>
      <c r="G161" s="8">
        <f>Table13[[#This Row],[Float adjusted market cap]]/Table13[[#Totals],[Float adjusted market cap]]</f>
        <v>4.1037808344943933E-3</v>
      </c>
      <c r="H161" s="11">
        <f>VALUE(INDEX(SPY_All_Holdings!C$5:C$511,MATCH(A161,SPY_All_Holdings!B$5:B$510,0))/100)</f>
        <v>4.0710600000000005E-3</v>
      </c>
      <c r="I161" s="10">
        <f>(H161-G161)/H161</f>
        <v>-8.0374237899694008E-3</v>
      </c>
    </row>
    <row r="162" spans="1:9" x14ac:dyDescent="0.2">
      <c r="A162" s="6" t="s">
        <v>679</v>
      </c>
      <c r="B162" s="6" t="s">
        <v>2251</v>
      </c>
      <c r="C162" s="6">
        <v>240.04</v>
      </c>
      <c r="D162" s="6">
        <v>35045.839999999997</v>
      </c>
      <c r="E162" s="6">
        <v>145.16</v>
      </c>
      <c r="F162" s="7">
        <f>Table13[[#This Row],[Last]]*Table13[[#This Row],[Float]]</f>
        <v>34844.206399999995</v>
      </c>
      <c r="G162" s="8">
        <f>Table13[[#This Row],[Float adjusted market cap]]/Table13[[#Totals],[Float adjusted market cap]]</f>
        <v>1.4849022661456968E-3</v>
      </c>
      <c r="H162" s="11">
        <f>VALUE(INDEX(SPY_All_Holdings!C$5:C$511,MATCH(A162,SPY_All_Holdings!B$5:B$510,0))/100)</f>
        <v>1.4732500000000002E-3</v>
      </c>
      <c r="I162" s="10">
        <f>(H162-G162)/H162</f>
        <v>-7.9092252813145383E-3</v>
      </c>
    </row>
    <row r="163" spans="1:9" x14ac:dyDescent="0.2">
      <c r="A163" s="6" t="s">
        <v>253</v>
      </c>
      <c r="B163" s="6" t="s">
        <v>2416</v>
      </c>
      <c r="C163" s="6">
        <v>133.46</v>
      </c>
      <c r="D163" s="6">
        <v>115042.53</v>
      </c>
      <c r="E163" s="6">
        <v>687.2</v>
      </c>
      <c r="F163" s="7">
        <f>Table13[[#This Row],[Last]]*Table13[[#This Row],[Float]]</f>
        <v>91713.712000000014</v>
      </c>
      <c r="G163" s="8">
        <f>Table13[[#This Row],[Float adjusted market cap]]/Table13[[#Totals],[Float adjusted market cap]]</f>
        <v>3.9084230308495081E-3</v>
      </c>
      <c r="H163" s="11">
        <f>VALUE(INDEX(SPY_All_Holdings!C$5:C$511,MATCH(A163,SPY_All_Holdings!B$5:B$510,0))/100)</f>
        <v>3.87813E-3</v>
      </c>
      <c r="I163" s="10">
        <f>(H163-G163)/H163</f>
        <v>-7.8112468765895136E-3</v>
      </c>
    </row>
    <row r="164" spans="1:9" x14ac:dyDescent="0.2">
      <c r="A164" s="6" t="s">
        <v>354</v>
      </c>
      <c r="B164" s="6" t="s">
        <v>353</v>
      </c>
      <c r="C164" s="6">
        <v>115.14</v>
      </c>
      <c r="D164" s="6">
        <v>66567.149999999994</v>
      </c>
      <c r="E164" s="6">
        <v>575.57000000000005</v>
      </c>
      <c r="F164" s="7">
        <f>Table13[[#This Row],[Last]]*Table13[[#This Row],[Float]]</f>
        <v>66271.12980000001</v>
      </c>
      <c r="G164" s="8">
        <f>Table13[[#This Row],[Float adjusted market cap]]/Table13[[#Totals],[Float adjusted market cap]]</f>
        <v>2.8241754078249188E-3</v>
      </c>
      <c r="H164" s="11">
        <f>VALUE(INDEX(SPY_All_Holdings!C$5:C$511,MATCH(A164,SPY_All_Holdings!B$5:B$510,0))/100)</f>
        <v>2.8023100000000001E-3</v>
      </c>
      <c r="I164" s="10">
        <f>(H164-G164)/H164</f>
        <v>-7.8026370476209335E-3</v>
      </c>
    </row>
    <row r="165" spans="1:9" x14ac:dyDescent="0.2">
      <c r="A165" s="6" t="s">
        <v>334</v>
      </c>
      <c r="B165" s="6" t="s">
        <v>2117</v>
      </c>
      <c r="C165" s="6">
        <v>333.07</v>
      </c>
      <c r="D165" s="6">
        <v>70277.77</v>
      </c>
      <c r="E165" s="6">
        <v>210.69</v>
      </c>
      <c r="F165" s="7">
        <f>Table13[[#This Row],[Last]]*Table13[[#This Row],[Float]]</f>
        <v>70174.518299999996</v>
      </c>
      <c r="G165" s="8">
        <f>Table13[[#This Row],[Float adjusted market cap]]/Table13[[#Totals],[Float adjusted market cap]]</f>
        <v>2.9905201471126827E-3</v>
      </c>
      <c r="H165" s="11">
        <f>VALUE(INDEX(SPY_All_Holdings!C$5:C$511,MATCH(A165,SPY_All_Holdings!B$5:B$510,0))/100)</f>
        <v>2.9677700000000002E-3</v>
      </c>
      <c r="I165" s="10">
        <f>(H165-G165)/H165</f>
        <v>-7.6657379489254484E-3</v>
      </c>
    </row>
    <row r="166" spans="1:9" x14ac:dyDescent="0.2">
      <c r="A166" s="6" t="s">
        <v>651</v>
      </c>
      <c r="B166" s="6" t="s">
        <v>2083</v>
      </c>
      <c r="C166" s="6">
        <v>100.78</v>
      </c>
      <c r="D166" s="6">
        <v>36280.800000000003</v>
      </c>
      <c r="E166" s="6">
        <v>358.84</v>
      </c>
      <c r="F166" s="7">
        <f>Table13[[#This Row],[Last]]*Table13[[#This Row],[Float]]</f>
        <v>36163.895199999999</v>
      </c>
      <c r="G166" s="8">
        <f>Table13[[#This Row],[Float adjusted market cap]]/Table13[[#Totals],[Float adjusted market cap]]</f>
        <v>1.5411414258852368E-3</v>
      </c>
      <c r="H166" s="11">
        <f>VALUE(INDEX(SPY_All_Holdings!C$5:C$511,MATCH(A166,SPY_All_Holdings!B$5:B$510,0))/100)</f>
        <v>1.5296199999999998E-3</v>
      </c>
      <c r="I166" s="10">
        <f>(H166-G166)/H166</f>
        <v>-7.532214461916706E-3</v>
      </c>
    </row>
    <row r="167" spans="1:9" x14ac:dyDescent="0.2">
      <c r="A167" s="6" t="s">
        <v>1516</v>
      </c>
      <c r="B167" s="6" t="s">
        <v>2442</v>
      </c>
      <c r="C167" s="6">
        <v>69.97</v>
      </c>
      <c r="D167" s="6">
        <v>12566.61</v>
      </c>
      <c r="E167" s="6">
        <v>179.1</v>
      </c>
      <c r="F167" s="7">
        <f>Table13[[#This Row],[Last]]*Table13[[#This Row],[Float]]</f>
        <v>12531.626999999999</v>
      </c>
      <c r="G167" s="8">
        <f>Table13[[#This Row],[Float adjusted market cap]]/Table13[[#Totals],[Float adjusted market cap]]</f>
        <v>5.340411865655979E-4</v>
      </c>
      <c r="H167" s="11">
        <f>VALUE(INDEX(SPY_All_Holdings!C$5:C$511,MATCH(A167,SPY_All_Holdings!B$5:B$510,0))/100)</f>
        <v>5.3005000000000001E-4</v>
      </c>
      <c r="I167" s="10">
        <f>(H167-G167)/H167</f>
        <v>-7.529830328455593E-3</v>
      </c>
    </row>
    <row r="168" spans="1:9" x14ac:dyDescent="0.2">
      <c r="A168" s="6" t="s">
        <v>221</v>
      </c>
      <c r="B168" s="6" t="s">
        <v>2121</v>
      </c>
      <c r="C168" s="6">
        <v>62.47</v>
      </c>
      <c r="D168" s="6">
        <v>102244.65</v>
      </c>
      <c r="E168" s="6">
        <v>1633.91</v>
      </c>
      <c r="F168" s="7">
        <f>Table13[[#This Row],[Last]]*Table13[[#This Row],[Float]]</f>
        <v>102070.35770000001</v>
      </c>
      <c r="G168" s="8">
        <f>Table13[[#This Row],[Float adjusted market cap]]/Table13[[#Totals],[Float adjusted market cap]]</f>
        <v>4.3497763649750368E-3</v>
      </c>
      <c r="H168" s="11">
        <f>VALUE(INDEX(SPY_All_Holdings!C$5:C$511,MATCH(A168,SPY_All_Holdings!B$5:B$510,0))/100)</f>
        <v>4.3173600000000001E-3</v>
      </c>
      <c r="I168" s="10">
        <f>(H168-G168)/H168</f>
        <v>-7.5083766410576581E-3</v>
      </c>
    </row>
    <row r="169" spans="1:9" x14ac:dyDescent="0.2">
      <c r="A169" s="6" t="s">
        <v>1472</v>
      </c>
      <c r="B169" s="6" t="s">
        <v>2072</v>
      </c>
      <c r="C169" s="6">
        <v>273.62</v>
      </c>
      <c r="D169" s="6">
        <v>15131.19</v>
      </c>
      <c r="E169" s="6">
        <v>47.96</v>
      </c>
      <c r="F169" s="7">
        <f>Table13[[#This Row],[Last]]*Table13[[#This Row],[Float]]</f>
        <v>13122.815200000001</v>
      </c>
      <c r="G169" s="8">
        <f>Table13[[#This Row],[Float adjusted market cap]]/Table13[[#Totals],[Float adjusted market cap]]</f>
        <v>5.5923495013768493E-4</v>
      </c>
      <c r="H169" s="11">
        <f>VALUE(INDEX(SPY_All_Holdings!C$5:C$511,MATCH(A169,SPY_All_Holdings!B$5:B$510,0))/100)</f>
        <v>5.5506999999999996E-4</v>
      </c>
      <c r="I169" s="10">
        <f>(H169-G169)/H169</f>
        <v>-7.503468279108888E-3</v>
      </c>
    </row>
    <row r="170" spans="1:9" x14ac:dyDescent="0.2">
      <c r="A170" s="6" t="s">
        <v>759</v>
      </c>
      <c r="B170" s="6" t="s">
        <v>758</v>
      </c>
      <c r="C170" s="6">
        <v>39.76</v>
      </c>
      <c r="D170" s="6">
        <v>31115.54</v>
      </c>
      <c r="E170" s="6">
        <v>744.29</v>
      </c>
      <c r="F170" s="7">
        <f>Table13[[#This Row],[Last]]*Table13[[#This Row],[Float]]</f>
        <v>29592.970399999998</v>
      </c>
      <c r="G170" s="8">
        <f>Table13[[#This Row],[Float adjusted market cap]]/Table13[[#Totals],[Float adjusted market cap]]</f>
        <v>1.2611183708561241E-3</v>
      </c>
      <c r="H170" s="11">
        <f>VALUE(INDEX(SPY_All_Holdings!C$5:C$511,MATCH(A170,SPY_All_Holdings!B$5:B$510,0))/100)</f>
        <v>1.2517800000000001E-3</v>
      </c>
      <c r="I170" s="10">
        <f>(H170-G170)/H170</f>
        <v>-7.4600735401780128E-3</v>
      </c>
    </row>
    <row r="171" spans="1:9" x14ac:dyDescent="0.2">
      <c r="A171" s="6" t="s">
        <v>120</v>
      </c>
      <c r="B171" s="6" t="s">
        <v>2272</v>
      </c>
      <c r="C171" s="6">
        <v>46.04</v>
      </c>
      <c r="D171" s="6">
        <v>196222.48</v>
      </c>
      <c r="E171" s="6">
        <v>3832.1</v>
      </c>
      <c r="F171" s="7">
        <f>Table13[[#This Row],[Last]]*Table13[[#This Row],[Float]]</f>
        <v>176429.88399999999</v>
      </c>
      <c r="G171" s="8">
        <f>Table13[[#This Row],[Float adjusted market cap]]/Table13[[#Totals],[Float adjusted market cap]]</f>
        <v>7.5186425990009763E-3</v>
      </c>
      <c r="H171" s="11">
        <f>VALUE(INDEX(SPY_All_Holdings!C$5:C$511,MATCH(A171,SPY_All_Holdings!B$5:B$510,0))/100)</f>
        <v>7.4629800000000001E-3</v>
      </c>
      <c r="I171" s="10">
        <f>(H171-G171)/H171</f>
        <v>-7.4584949981074782E-3</v>
      </c>
    </row>
    <row r="172" spans="1:9" x14ac:dyDescent="0.2">
      <c r="A172" s="6" t="s">
        <v>95</v>
      </c>
      <c r="B172" s="6" t="s">
        <v>2426</v>
      </c>
      <c r="C172" s="6">
        <v>52.11</v>
      </c>
      <c r="D172" s="6">
        <v>212579.67</v>
      </c>
      <c r="E172" s="6">
        <v>4078.59</v>
      </c>
      <c r="F172" s="7">
        <f>Table13[[#This Row],[Last]]*Table13[[#This Row],[Float]]</f>
        <v>212535.32490000001</v>
      </c>
      <c r="G172" s="8">
        <f>Table13[[#This Row],[Float adjusted market cap]]/Table13[[#Totals],[Float adjusted market cap]]</f>
        <v>9.0572929673617703E-3</v>
      </c>
      <c r="H172" s="11">
        <f>VALUE(INDEX(SPY_All_Holdings!C$5:C$511,MATCH(A172,SPY_All_Holdings!B$5:B$510,0))/100)</f>
        <v>8.9902699999999999E-3</v>
      </c>
      <c r="I172" s="10">
        <f>(H172-G172)/H172</f>
        <v>-7.4550561175326727E-3</v>
      </c>
    </row>
    <row r="173" spans="1:9" x14ac:dyDescent="0.2">
      <c r="A173" s="6" t="s">
        <v>65</v>
      </c>
      <c r="B173" s="6" t="s">
        <v>2168</v>
      </c>
      <c r="C173" s="6">
        <v>132.57</v>
      </c>
      <c r="D173" s="6">
        <v>251800.03</v>
      </c>
      <c r="E173" s="6">
        <v>1898.81</v>
      </c>
      <c r="F173" s="7">
        <f>Table13[[#This Row],[Last]]*Table13[[#This Row],[Float]]</f>
        <v>251725.24169999998</v>
      </c>
      <c r="G173" s="8">
        <f>Table13[[#This Row],[Float adjusted market cap]]/Table13[[#Totals],[Float adjusted market cap]]</f>
        <v>1.0727389728881967E-2</v>
      </c>
      <c r="H173" s="11">
        <f>VALUE(INDEX(SPY_All_Holdings!C$5:C$511,MATCH(A173,SPY_All_Holdings!B$5:B$510,0))/100)</f>
        <v>1.0648670000000001E-2</v>
      </c>
      <c r="I173" s="10">
        <f>(H173-G173)/H173</f>
        <v>-7.3924470269025704E-3</v>
      </c>
    </row>
    <row r="174" spans="1:9" x14ac:dyDescent="0.2">
      <c r="A174" s="6" t="s">
        <v>1096</v>
      </c>
      <c r="B174" s="6" t="s">
        <v>2125</v>
      </c>
      <c r="C174" s="6">
        <v>123.86</v>
      </c>
      <c r="D174" s="6">
        <v>19114.32</v>
      </c>
      <c r="E174" s="6">
        <v>153.35</v>
      </c>
      <c r="F174" s="7">
        <f>Table13[[#This Row],[Last]]*Table13[[#This Row],[Float]]</f>
        <v>18993.931</v>
      </c>
      <c r="G174" s="8">
        <f>Table13[[#This Row],[Float adjusted market cap]]/Table13[[#Totals],[Float adjusted market cap]]</f>
        <v>8.0943531504609062E-4</v>
      </c>
      <c r="H174" s="11">
        <f>VALUE(INDEX(SPY_All_Holdings!C$5:C$511,MATCH(A174,SPY_All_Holdings!B$5:B$510,0))/100)</f>
        <v>8.0356999999999998E-4</v>
      </c>
      <c r="I174" s="10">
        <f>(H174-G174)/H174</f>
        <v>-7.299071700151376E-3</v>
      </c>
    </row>
    <row r="175" spans="1:9" x14ac:dyDescent="0.2">
      <c r="A175" s="6" t="s">
        <v>1871</v>
      </c>
      <c r="B175" s="6" t="s">
        <v>2150</v>
      </c>
      <c r="C175" s="6">
        <v>325.5</v>
      </c>
      <c r="D175" s="6">
        <v>9207.42</v>
      </c>
      <c r="E175" s="6">
        <v>24.96</v>
      </c>
      <c r="F175" s="7">
        <f>Table13[[#This Row],[Last]]*Table13[[#This Row],[Float]]</f>
        <v>8124.4800000000005</v>
      </c>
      <c r="G175" s="8">
        <f>Table13[[#This Row],[Float adjusted market cap]]/Table13[[#Totals],[Float adjusted market cap]]</f>
        <v>3.4622854154759552E-4</v>
      </c>
      <c r="H175" s="11">
        <f>VALUE(INDEX(SPY_All_Holdings!C$5:C$511,MATCH(A175,SPY_All_Holdings!B$5:B$510,0))/100)</f>
        <v>3.4372E-4</v>
      </c>
      <c r="I175" s="10">
        <f>(H175-G175)/H175</f>
        <v>-7.2982123460826496E-3</v>
      </c>
    </row>
    <row r="176" spans="1:9" x14ac:dyDescent="0.2">
      <c r="A176" s="6" t="s">
        <v>555</v>
      </c>
      <c r="B176" s="6" t="s">
        <v>554</v>
      </c>
      <c r="C176" s="6">
        <v>103.69</v>
      </c>
      <c r="D176" s="6">
        <v>42126.66</v>
      </c>
      <c r="E176" s="6">
        <v>404.77</v>
      </c>
      <c r="F176" s="7">
        <f>Table13[[#This Row],[Last]]*Table13[[#This Row],[Float]]</f>
        <v>41970.601299999995</v>
      </c>
      <c r="G176" s="8">
        <f>Table13[[#This Row],[Float adjusted market cap]]/Table13[[#Totals],[Float adjusted market cap]]</f>
        <v>1.7885969410934132E-3</v>
      </c>
      <c r="H176" s="11">
        <f>VALUE(INDEX(SPY_All_Holdings!C$5:C$511,MATCH(A176,SPY_All_Holdings!B$5:B$510,0))/100)</f>
        <v>1.7756600000000001E-3</v>
      </c>
      <c r="I176" s="10">
        <f>(H176-G176)/H176</f>
        <v>-7.2857084652541123E-3</v>
      </c>
    </row>
    <row r="177" spans="1:9" x14ac:dyDescent="0.2">
      <c r="A177" s="6" t="s">
        <v>1028</v>
      </c>
      <c r="B177" s="6" t="s">
        <v>2129</v>
      </c>
      <c r="C177" s="6">
        <v>69.11</v>
      </c>
      <c r="D177" s="6">
        <v>21769.65</v>
      </c>
      <c r="E177" s="6">
        <v>314.06</v>
      </c>
      <c r="F177" s="7">
        <f>Table13[[#This Row],[Last]]*Table13[[#This Row],[Float]]</f>
        <v>21704.686600000001</v>
      </c>
      <c r="G177" s="8">
        <f>Table13[[#This Row],[Float adjusted market cap]]/Table13[[#Totals],[Float adjusted market cap]]</f>
        <v>9.2495544161172645E-4</v>
      </c>
      <c r="H177" s="11">
        <f>VALUE(INDEX(SPY_All_Holdings!C$5:C$511,MATCH(A177,SPY_All_Holdings!B$5:B$510,0))/100)</f>
        <v>9.1828000000000005E-4</v>
      </c>
      <c r="I177" s="10">
        <f>(H177-G177)/H177</f>
        <v>-7.2695056101912204E-3</v>
      </c>
    </row>
    <row r="178" spans="1:9" x14ac:dyDescent="0.2">
      <c r="A178" s="6" t="s">
        <v>747</v>
      </c>
      <c r="B178" s="6" t="s">
        <v>2285</v>
      </c>
      <c r="C178" s="6">
        <v>189.12</v>
      </c>
      <c r="D178" s="6">
        <v>30664.67</v>
      </c>
      <c r="E178" s="6">
        <v>161.66999999999999</v>
      </c>
      <c r="F178" s="7">
        <f>Table13[[#This Row],[Last]]*Table13[[#This Row],[Float]]</f>
        <v>30575.0304</v>
      </c>
      <c r="G178" s="8">
        <f>Table13[[#This Row],[Float adjusted market cap]]/Table13[[#Totals],[Float adjusted market cap]]</f>
        <v>1.3029693202722384E-3</v>
      </c>
      <c r="H178" s="11">
        <f>VALUE(INDEX(SPY_All_Holdings!C$5:C$511,MATCH(A178,SPY_All_Holdings!B$5:B$510,0))/100)</f>
        <v>1.2935900000000001E-3</v>
      </c>
      <c r="I178" s="10">
        <f>(H178-G178)/H178</f>
        <v>-7.2506128466038816E-3</v>
      </c>
    </row>
    <row r="179" spans="1:9" x14ac:dyDescent="0.2">
      <c r="A179" s="6" t="s">
        <v>87</v>
      </c>
      <c r="B179" s="6" t="s">
        <v>2342</v>
      </c>
      <c r="C179" s="6">
        <v>36.56</v>
      </c>
      <c r="D179" s="6">
        <v>217923.46</v>
      </c>
      <c r="E179" s="6">
        <v>5958.28</v>
      </c>
      <c r="F179" s="7">
        <f>Table13[[#This Row],[Last]]*Table13[[#This Row],[Float]]</f>
        <v>217834.71679999999</v>
      </c>
      <c r="G179" s="8">
        <f>Table13[[#This Row],[Float adjusted market cap]]/Table13[[#Totals],[Float adjusted market cap]]</f>
        <v>9.2831290490095978E-3</v>
      </c>
      <c r="H179" s="11">
        <f>VALUE(INDEX(SPY_All_Holdings!C$5:C$511,MATCH(A179,SPY_All_Holdings!B$5:B$510,0))/100)</f>
        <v>9.2167399999999993E-3</v>
      </c>
      <c r="I179" s="10">
        <f>(H179-G179)/H179</f>
        <v>-7.203094479132372E-3</v>
      </c>
    </row>
    <row r="180" spans="1:9" x14ac:dyDescent="0.2">
      <c r="A180" s="6" t="s">
        <v>1200</v>
      </c>
      <c r="B180" s="6" t="s">
        <v>2229</v>
      </c>
      <c r="C180" s="6">
        <v>15.63</v>
      </c>
      <c r="D180" s="6">
        <v>16895.189999999999</v>
      </c>
      <c r="E180" s="6">
        <v>1070.24</v>
      </c>
      <c r="F180" s="7">
        <f>Table13[[#This Row],[Last]]*Table13[[#This Row],[Float]]</f>
        <v>16727.851200000001</v>
      </c>
      <c r="G180" s="8">
        <f>Table13[[#This Row],[Float adjusted market cap]]/Table13[[#Totals],[Float adjusted market cap]]</f>
        <v>7.1286525712429541E-4</v>
      </c>
      <c r="H180" s="11">
        <f>VALUE(INDEX(SPY_All_Holdings!C$5:C$511,MATCH(A180,SPY_All_Holdings!B$5:B$510,0))/100)</f>
        <v>7.0777999999999998E-4</v>
      </c>
      <c r="I180" s="10">
        <f>(H180-G180)/H180</f>
        <v>-7.1847991244389925E-3</v>
      </c>
    </row>
    <row r="181" spans="1:9" x14ac:dyDescent="0.2">
      <c r="A181" s="6" t="s">
        <v>99</v>
      </c>
      <c r="B181" s="6" t="s">
        <v>2254</v>
      </c>
      <c r="C181" s="6">
        <v>43.41</v>
      </c>
      <c r="D181" s="6">
        <v>203158.8</v>
      </c>
      <c r="E181" s="6">
        <v>4678.24</v>
      </c>
      <c r="F181" s="7">
        <f>Table13[[#This Row],[Last]]*Table13[[#This Row],[Float]]</f>
        <v>203082.39839999998</v>
      </c>
      <c r="G181" s="8">
        <f>Table13[[#This Row],[Float adjusted market cap]]/Table13[[#Totals],[Float adjusted market cap]]</f>
        <v>8.6544520525645621E-3</v>
      </c>
      <c r="H181" s="11">
        <f>VALUE(INDEX(SPY_All_Holdings!C$5:C$511,MATCH(A181,SPY_All_Holdings!B$5:B$510,0))/100)</f>
        <v>8.592830000000001E-3</v>
      </c>
      <c r="I181" s="10">
        <f>(H181-G181)/H181</f>
        <v>-7.1713338404880691E-3</v>
      </c>
    </row>
    <row r="182" spans="1:9" x14ac:dyDescent="0.2">
      <c r="A182" s="6" t="s">
        <v>892</v>
      </c>
      <c r="B182" s="6" t="s">
        <v>891</v>
      </c>
      <c r="C182" s="6">
        <v>50</v>
      </c>
      <c r="D182" s="6">
        <v>25250</v>
      </c>
      <c r="E182" s="6">
        <v>503.95</v>
      </c>
      <c r="F182" s="7">
        <f>Table13[[#This Row],[Last]]*Table13[[#This Row],[Float]]</f>
        <v>25197.5</v>
      </c>
      <c r="G182" s="8">
        <f>Table13[[#This Row],[Float adjusted market cap]]/Table13[[#Totals],[Float adjusted market cap]]</f>
        <v>1.0738033296463943E-3</v>
      </c>
      <c r="H182" s="11">
        <f>VALUE(INDEX(SPY_All_Holdings!C$5:C$511,MATCH(A182,SPY_All_Holdings!B$5:B$510,0))/100)</f>
        <v>1.06617E-3</v>
      </c>
      <c r="I182" s="10">
        <f>(H182-G182)/H182</f>
        <v>-7.1595802230360337E-3</v>
      </c>
    </row>
    <row r="183" spans="1:9" x14ac:dyDescent="0.2">
      <c r="A183" s="6" t="s">
        <v>1080</v>
      </c>
      <c r="B183" s="6" t="s">
        <v>2235</v>
      </c>
      <c r="C183" s="6">
        <v>55.09</v>
      </c>
      <c r="D183" s="6">
        <v>19696.88</v>
      </c>
      <c r="E183" s="6">
        <v>356.69</v>
      </c>
      <c r="F183" s="7">
        <f>Table13[[#This Row],[Last]]*Table13[[#This Row],[Float]]</f>
        <v>19650.052100000001</v>
      </c>
      <c r="G183" s="8">
        <f>Table13[[#This Row],[Float adjusted market cap]]/Table13[[#Totals],[Float adjusted market cap]]</f>
        <v>8.3739622473281571E-4</v>
      </c>
      <c r="H183" s="11">
        <f>VALUE(INDEX(SPY_All_Holdings!C$5:C$511,MATCH(A183,SPY_All_Holdings!B$5:B$510,0))/100)</f>
        <v>8.3148E-4</v>
      </c>
      <c r="I183" s="10">
        <f>(H183-G183)/H183</f>
        <v>-7.1152940934426636E-3</v>
      </c>
    </row>
    <row r="184" spans="1:9" x14ac:dyDescent="0.2">
      <c r="A184" s="6" t="s">
        <v>1552</v>
      </c>
      <c r="B184" s="6" t="s">
        <v>2365</v>
      </c>
      <c r="C184" s="6">
        <v>87.04</v>
      </c>
      <c r="D184" s="6">
        <v>12382.66</v>
      </c>
      <c r="E184" s="6">
        <v>140.43</v>
      </c>
      <c r="F184" s="7">
        <f>Table13[[#This Row],[Last]]*Table13[[#This Row],[Float]]</f>
        <v>12223.027200000002</v>
      </c>
      <c r="G184" s="8">
        <f>Table13[[#This Row],[Float adjusted market cap]]/Table13[[#Totals],[Float adjusted market cap]]</f>
        <v>5.2089006074882219E-4</v>
      </c>
      <c r="H184" s="11">
        <f>VALUE(INDEX(SPY_All_Holdings!C$5:C$511,MATCH(A184,SPY_All_Holdings!B$5:B$510,0))/100)</f>
        <v>5.1721999999999998E-4</v>
      </c>
      <c r="I184" s="10">
        <f>(H184-G184)/H184</f>
        <v>-7.0957440718112264E-3</v>
      </c>
    </row>
    <row r="185" spans="1:9" x14ac:dyDescent="0.2">
      <c r="A185" s="6" t="s">
        <v>229</v>
      </c>
      <c r="B185" s="6" t="s">
        <v>2417</v>
      </c>
      <c r="C185" s="6">
        <v>134.99</v>
      </c>
      <c r="D185" s="6">
        <v>107798.97</v>
      </c>
      <c r="E185" s="6">
        <v>742.26</v>
      </c>
      <c r="F185" s="7">
        <f>Table13[[#This Row],[Last]]*Table13[[#This Row],[Float]]</f>
        <v>100197.6774</v>
      </c>
      <c r="G185" s="8">
        <f>Table13[[#This Row],[Float adjusted market cap]]/Table13[[#Totals],[Float adjusted market cap]]</f>
        <v>4.2699712120232271E-3</v>
      </c>
      <c r="H185" s="11">
        <f>VALUE(INDEX(SPY_All_Holdings!C$5:C$511,MATCH(A185,SPY_All_Holdings!B$5:B$510,0))/100)</f>
        <v>4.2398999999999996E-3</v>
      </c>
      <c r="I185" s="10">
        <f>(H185-G185)/H185</f>
        <v>-7.0924342610032172E-3</v>
      </c>
    </row>
    <row r="186" spans="1:9" x14ac:dyDescent="0.2">
      <c r="A186" s="6" t="s">
        <v>619</v>
      </c>
      <c r="B186" s="6" t="s">
        <v>618</v>
      </c>
      <c r="C186" s="6">
        <v>169.97</v>
      </c>
      <c r="D186" s="6">
        <v>37112.269999999997</v>
      </c>
      <c r="E186" s="6">
        <v>217.82</v>
      </c>
      <c r="F186" s="7">
        <f>Table13[[#This Row],[Last]]*Table13[[#This Row],[Float]]</f>
        <v>37022.865399999995</v>
      </c>
      <c r="G186" s="8">
        <f>Table13[[#This Row],[Float adjusted market cap]]/Table13[[#Totals],[Float adjusted market cap]]</f>
        <v>1.577746845503335E-3</v>
      </c>
      <c r="H186" s="11">
        <f>VALUE(INDEX(SPY_All_Holdings!C$5:C$511,MATCH(A186,SPY_All_Holdings!B$5:B$510,0))/100)</f>
        <v>1.56675E-3</v>
      </c>
      <c r="I186" s="10">
        <f>(H186-G186)/H186</f>
        <v>-7.0188897420360467E-3</v>
      </c>
    </row>
    <row r="187" spans="1:9" x14ac:dyDescent="0.2">
      <c r="A187" s="6" t="s">
        <v>968</v>
      </c>
      <c r="B187" s="6" t="s">
        <v>2064</v>
      </c>
      <c r="C187" s="6">
        <v>70.8</v>
      </c>
      <c r="D187" s="6">
        <v>22795.83</v>
      </c>
      <c r="E187" s="6">
        <v>321.24</v>
      </c>
      <c r="F187" s="7">
        <f>Table13[[#This Row],[Last]]*Table13[[#This Row],[Float]]</f>
        <v>22743.792000000001</v>
      </c>
      <c r="G187" s="8">
        <f>Table13[[#This Row],[Float adjusted market cap]]/Table13[[#Totals],[Float adjusted market cap]]</f>
        <v>9.6923740761524068E-4</v>
      </c>
      <c r="H187" s="13">
        <f>VALUE(INDEX(SPY_All_Holdings!C$5:C$511,MATCH(A187,SPY_All_Holdings!B$5:B$510,0))/100)</f>
        <v>9.6250000000000003E-4</v>
      </c>
      <c r="I187" s="10">
        <f>(H187-G187)/H187</f>
        <v>-6.9999040158344374E-3</v>
      </c>
    </row>
    <row r="188" spans="1:9" x14ac:dyDescent="0.2">
      <c r="A188" s="6" t="s">
        <v>165</v>
      </c>
      <c r="B188" s="6" t="s">
        <v>2300</v>
      </c>
      <c r="C188" s="6">
        <v>242.31</v>
      </c>
      <c r="D188" s="6">
        <v>144321.76999999999</v>
      </c>
      <c r="E188" s="6">
        <v>595.25</v>
      </c>
      <c r="F188" s="7">
        <f>Table13[[#This Row],[Last]]*Table13[[#This Row],[Float]]</f>
        <v>144235.0275</v>
      </c>
      <c r="G188" s="8">
        <f>Table13[[#This Row],[Float adjusted market cap]]/Table13[[#Totals],[Float adjusted market cap]]</f>
        <v>6.1466436265954659E-3</v>
      </c>
      <c r="H188" s="11">
        <f>VALUE(INDEX(SPY_All_Holdings!C$5:C$511,MATCH(A188,SPY_All_Holdings!B$5:B$510,0))/100)</f>
        <v>6.1039399999999995E-3</v>
      </c>
      <c r="I188" s="10">
        <f>(H188-G188)/H188</f>
        <v>-6.9960757470529404E-3</v>
      </c>
    </row>
    <row r="189" spans="1:9" x14ac:dyDescent="0.2">
      <c r="A189" s="6" t="s">
        <v>888</v>
      </c>
      <c r="B189" s="6" t="s">
        <v>2197</v>
      </c>
      <c r="C189" s="6">
        <v>119.99</v>
      </c>
      <c r="D189" s="6">
        <v>25388.68</v>
      </c>
      <c r="E189" s="6">
        <v>210.06</v>
      </c>
      <c r="F189" s="7">
        <f>Table13[[#This Row],[Last]]*Table13[[#This Row],[Float]]</f>
        <v>25205.099399999999</v>
      </c>
      <c r="G189" s="8">
        <f>Table13[[#This Row],[Float adjusted market cap]]/Table13[[#Totals],[Float adjusted market cap]]</f>
        <v>1.0741271816564475E-3</v>
      </c>
      <c r="H189" s="11">
        <f>VALUE(INDEX(SPY_All_Holdings!C$5:C$511,MATCH(A189,SPY_All_Holdings!B$5:B$510,0))/100)</f>
        <v>1.0666899999999999E-3</v>
      </c>
      <c r="I189" s="10">
        <f>(H189-G189)/H189</f>
        <v>-6.9722052859289884E-3</v>
      </c>
    </row>
    <row r="190" spans="1:9" x14ac:dyDescent="0.2">
      <c r="A190" s="6" t="s">
        <v>1879</v>
      </c>
      <c r="B190" s="6" t="s">
        <v>1878</v>
      </c>
      <c r="C190" s="6">
        <v>26.3</v>
      </c>
      <c r="D190" s="6">
        <v>8010.98</v>
      </c>
      <c r="E190" s="6">
        <v>303.83999999999997</v>
      </c>
      <c r="F190" s="7">
        <f>Table13[[#This Row],[Last]]*Table13[[#This Row],[Float]]</f>
        <v>7990.9919999999993</v>
      </c>
      <c r="G190" s="8">
        <f>Table13[[#This Row],[Float adjusted market cap]]/Table13[[#Totals],[Float adjusted market cap]]</f>
        <v>3.4053988755938878E-4</v>
      </c>
      <c r="H190" s="11">
        <f>VALUE(INDEX(SPY_All_Holdings!C$5:C$511,MATCH(A190,SPY_All_Holdings!B$5:B$510,0))/100)</f>
        <v>3.3820000000000003E-4</v>
      </c>
      <c r="I190" s="10">
        <f>(H190-G190)/H190</f>
        <v>-6.9186503825805516E-3</v>
      </c>
    </row>
    <row r="191" spans="1:9" x14ac:dyDescent="0.2">
      <c r="A191" s="6" t="s">
        <v>1576</v>
      </c>
      <c r="B191" s="6" t="s">
        <v>2347</v>
      </c>
      <c r="C191" s="6">
        <v>129.24</v>
      </c>
      <c r="D191" s="6">
        <v>12200.26</v>
      </c>
      <c r="E191" s="6">
        <v>93.25</v>
      </c>
      <c r="F191" s="7">
        <f>Table13[[#This Row],[Last]]*Table13[[#This Row],[Float]]</f>
        <v>12051.630000000001</v>
      </c>
      <c r="G191" s="8">
        <f>Table13[[#This Row],[Float adjusted market cap]]/Table13[[#Totals],[Float adjusted market cap]]</f>
        <v>5.1358588834870026E-4</v>
      </c>
      <c r="H191" s="11">
        <f>VALUE(INDEX(SPY_All_Holdings!C$5:C$511,MATCH(A191,SPY_All_Holdings!B$5:B$510,0))/100)</f>
        <v>5.1008E-4</v>
      </c>
      <c r="I191" s="10">
        <f>(H191-G191)/H191</f>
        <v>-6.8732127287881627E-3</v>
      </c>
    </row>
    <row r="192" spans="1:9" x14ac:dyDescent="0.2">
      <c r="A192" s="6" t="s">
        <v>402</v>
      </c>
      <c r="B192" s="6" t="s">
        <v>2090</v>
      </c>
      <c r="C192" s="6">
        <v>134.97</v>
      </c>
      <c r="D192" s="6">
        <v>57935.06</v>
      </c>
      <c r="E192" s="6">
        <v>428.55</v>
      </c>
      <c r="F192" s="7">
        <f>Table13[[#This Row],[Last]]*Table13[[#This Row],[Float]]</f>
        <v>57841.393499999998</v>
      </c>
      <c r="G192" s="8">
        <f>Table13[[#This Row],[Float adjusted market cap]]/Table13[[#Totals],[Float adjusted market cap]]</f>
        <v>2.4649382252877193E-3</v>
      </c>
      <c r="H192" s="11">
        <f>VALUE(INDEX(SPY_All_Holdings!C$5:C$511,MATCH(A192,SPY_All_Holdings!B$5:B$510,0))/100)</f>
        <v>2.4481199999999998E-3</v>
      </c>
      <c r="I192" s="10">
        <f>(H192-G192)/H192</f>
        <v>-6.8698533109976274E-3</v>
      </c>
    </row>
    <row r="193" spans="1:9" x14ac:dyDescent="0.2">
      <c r="A193" s="6" t="s">
        <v>1344</v>
      </c>
      <c r="B193" s="6" t="s">
        <v>2081</v>
      </c>
      <c r="C193" s="6">
        <v>134.69</v>
      </c>
      <c r="D193" s="6">
        <v>14882.57</v>
      </c>
      <c r="E193" s="6">
        <v>110.07</v>
      </c>
      <c r="F193" s="7">
        <f>Table13[[#This Row],[Last]]*Table13[[#This Row],[Float]]</f>
        <v>14825.328299999999</v>
      </c>
      <c r="G193" s="8">
        <f>Table13[[#This Row],[Float adjusted market cap]]/Table13[[#Totals],[Float adjusted market cap]]</f>
        <v>6.317883477186593E-4</v>
      </c>
      <c r="H193" s="11">
        <f>VALUE(INDEX(SPY_All_Holdings!C$5:C$511,MATCH(A193,SPY_All_Holdings!B$5:B$510,0))/100)</f>
        <v>6.2748000000000003E-4</v>
      </c>
      <c r="I193" s="10">
        <f>(H193-G193)/H193</f>
        <v>-6.8661116189508388E-3</v>
      </c>
    </row>
    <row r="194" spans="1:9" x14ac:dyDescent="0.2">
      <c r="A194" s="6" t="s">
        <v>467</v>
      </c>
      <c r="B194" s="6" t="s">
        <v>2143</v>
      </c>
      <c r="C194" s="6">
        <v>210.89</v>
      </c>
      <c r="D194" s="6">
        <v>52210.67</v>
      </c>
      <c r="E194" s="6">
        <v>246.49</v>
      </c>
      <c r="F194" s="7">
        <f>Table13[[#This Row],[Last]]*Table13[[#This Row],[Float]]</f>
        <v>51982.276099999995</v>
      </c>
      <c r="G194" s="8">
        <f>Table13[[#This Row],[Float adjusted market cap]]/Table13[[#Totals],[Float adjusted market cap]]</f>
        <v>2.2152491778461426E-3</v>
      </c>
      <c r="H194" s="11">
        <f>VALUE(INDEX(SPY_All_Holdings!C$5:C$511,MATCH(A194,SPY_All_Holdings!B$5:B$510,0))/100)</f>
        <v>2.2001999999999998E-3</v>
      </c>
      <c r="I194" s="10">
        <f>(H194-G194)/H194</f>
        <v>-6.8399135742854347E-3</v>
      </c>
    </row>
    <row r="195" spans="1:9" x14ac:dyDescent="0.2">
      <c r="A195" s="6" t="s">
        <v>173</v>
      </c>
      <c r="B195" s="6" t="s">
        <v>2292</v>
      </c>
      <c r="C195" s="6">
        <v>173.39</v>
      </c>
      <c r="D195" s="6">
        <v>138224.07999999999</v>
      </c>
      <c r="E195" s="6">
        <v>796.83</v>
      </c>
      <c r="F195" s="7">
        <f>Table13[[#This Row],[Last]]*Table13[[#This Row],[Float]]</f>
        <v>138162.35370000001</v>
      </c>
      <c r="G195" s="8">
        <f>Table13[[#This Row],[Float adjusted market cap]]/Table13[[#Totals],[Float adjusted market cap]]</f>
        <v>5.8878537725902506E-3</v>
      </c>
      <c r="H195" s="11">
        <f>VALUE(INDEX(SPY_All_Holdings!C$5:C$511,MATCH(A195,SPY_All_Holdings!B$5:B$510,0))/100)</f>
        <v>5.8479000000000005E-3</v>
      </c>
      <c r="I195" s="10">
        <f>(H195-G195)/H195</f>
        <v>-6.8321572855640734E-3</v>
      </c>
    </row>
    <row r="196" spans="1:9" x14ac:dyDescent="0.2">
      <c r="A196" s="6" t="s">
        <v>78</v>
      </c>
      <c r="B196" s="6" t="s">
        <v>2393</v>
      </c>
      <c r="C196" s="6">
        <v>36.479999999999997</v>
      </c>
      <c r="D196" s="6">
        <v>223962.9</v>
      </c>
      <c r="E196" s="6">
        <v>6134.26</v>
      </c>
      <c r="F196" s="7">
        <f>Table13[[#This Row],[Last]]*Table13[[#This Row],[Float]]</f>
        <v>223777.80479999998</v>
      </c>
      <c r="G196" s="8">
        <f>Table13[[#This Row],[Float adjusted market cap]]/Table13[[#Totals],[Float adjusted market cap]]</f>
        <v>9.536396543117406E-3</v>
      </c>
      <c r="H196" s="11">
        <f>VALUE(INDEX(SPY_All_Holdings!C$5:C$511,MATCH(A196,SPY_All_Holdings!B$5:B$510,0))/100)</f>
        <v>9.4729300000000009E-3</v>
      </c>
      <c r="I196" s="10">
        <f>(H196-G196)/H196</f>
        <v>-6.699779594846059E-3</v>
      </c>
    </row>
    <row r="197" spans="1:9" x14ac:dyDescent="0.2">
      <c r="A197" s="6" t="s">
        <v>35</v>
      </c>
      <c r="B197" s="6" t="s">
        <v>34</v>
      </c>
      <c r="C197" s="6">
        <v>144.79</v>
      </c>
      <c r="D197" s="6">
        <v>388758.52</v>
      </c>
      <c r="E197" s="6">
        <v>2683.65</v>
      </c>
      <c r="F197" s="7">
        <f>Table13[[#This Row],[Last]]*Table13[[#This Row],[Float]]</f>
        <v>388565.68349999998</v>
      </c>
      <c r="G197" s="8">
        <f>Table13[[#This Row],[Float adjusted market cap]]/Table13[[#Totals],[Float adjusted market cap]]</f>
        <v>1.6558909603279173E-2</v>
      </c>
      <c r="H197" s="11">
        <f>VALUE(INDEX(SPY_All_Holdings!C$5:C$511,MATCH(A197,SPY_All_Holdings!B$5:B$510,0))/100)</f>
        <v>1.6450409999999999E-2</v>
      </c>
      <c r="I197" s="10">
        <f>(H197-G197)/H197</f>
        <v>-6.5955561763612362E-3</v>
      </c>
    </row>
    <row r="198" spans="1:9" x14ac:dyDescent="0.2">
      <c r="A198" s="6" t="s">
        <v>74</v>
      </c>
      <c r="B198" s="6" t="s">
        <v>2233</v>
      </c>
      <c r="C198" s="6">
        <v>194.68</v>
      </c>
      <c r="D198" s="6">
        <v>227386.23</v>
      </c>
      <c r="E198" s="6">
        <v>1166.6600000000001</v>
      </c>
      <c r="F198" s="7">
        <f>Table13[[#This Row],[Last]]*Table13[[#This Row],[Float]]</f>
        <v>227125.36880000003</v>
      </c>
      <c r="G198" s="8">
        <f>Table13[[#This Row],[Float adjusted market cap]]/Table13[[#Totals],[Float adjusted market cap]]</f>
        <v>9.6790545595636587E-3</v>
      </c>
      <c r="H198" s="11">
        <f>VALUE(INDEX(SPY_All_Holdings!C$5:C$511,MATCH(A198,SPY_All_Holdings!B$5:B$510,0))/100)</f>
        <v>9.6165699999999996E-3</v>
      </c>
      <c r="I198" s="10">
        <f>(H198-G198)/H198</f>
        <v>-6.4975931713343845E-3</v>
      </c>
    </row>
    <row r="199" spans="1:9" x14ac:dyDescent="0.2">
      <c r="A199" s="6" t="s">
        <v>193</v>
      </c>
      <c r="B199" s="6" t="s">
        <v>2297</v>
      </c>
      <c r="C199" s="6">
        <v>85.73</v>
      </c>
      <c r="D199" s="6">
        <v>116043.45</v>
      </c>
      <c r="E199" s="6">
        <v>1352</v>
      </c>
      <c r="F199" s="7">
        <f>Table13[[#This Row],[Last]]*Table13[[#This Row],[Float]]</f>
        <v>115906.96</v>
      </c>
      <c r="G199" s="8">
        <f>Table13[[#This Row],[Float adjusted market cap]]/Table13[[#Totals],[Float adjusted market cap]]</f>
        <v>4.9394296885481278E-3</v>
      </c>
      <c r="H199" s="11">
        <f>VALUE(INDEX(SPY_All_Holdings!C$5:C$511,MATCH(A199,SPY_All_Holdings!B$5:B$510,0))/100)</f>
        <v>4.9077900000000004E-3</v>
      </c>
      <c r="I199" s="10">
        <f>(H199-G199)/H199</f>
        <v>-6.4468301512752863E-3</v>
      </c>
    </row>
    <row r="200" spans="1:9" x14ac:dyDescent="0.2">
      <c r="A200" s="6" t="s">
        <v>137</v>
      </c>
      <c r="B200" s="6" t="s">
        <v>2217</v>
      </c>
      <c r="C200" s="6">
        <v>19.02</v>
      </c>
      <c r="D200" s="6">
        <v>164943.06</v>
      </c>
      <c r="E200" s="6">
        <v>8661.35</v>
      </c>
      <c r="F200" s="7">
        <f>Table13[[#This Row],[Last]]*Table13[[#This Row],[Float]]</f>
        <v>164738.87700000001</v>
      </c>
      <c r="G200" s="8">
        <f>Table13[[#This Row],[Float adjusted market cap]]/Table13[[#Totals],[Float adjusted market cap]]</f>
        <v>7.0204248296381706E-3</v>
      </c>
      <c r="H200" s="11">
        <f>VALUE(INDEX(SPY_All_Holdings!C$5:C$511,MATCH(A200,SPY_All_Holdings!B$5:B$510,0))/100)</f>
        <v>6.9755399999999997E-3</v>
      </c>
      <c r="I200" s="10">
        <f>(H200-G200)/H200</f>
        <v>-6.4346028605915678E-3</v>
      </c>
    </row>
    <row r="201" spans="1:9" x14ac:dyDescent="0.2">
      <c r="A201" s="6" t="s">
        <v>1688</v>
      </c>
      <c r="B201" s="6" t="s">
        <v>2103</v>
      </c>
      <c r="C201" s="6">
        <v>119.57</v>
      </c>
      <c r="D201" s="6">
        <v>10531.85</v>
      </c>
      <c r="E201" s="6">
        <v>87.65</v>
      </c>
      <c r="F201" s="7">
        <f>Table13[[#This Row],[Last]]*Table13[[#This Row],[Float]]</f>
        <v>10480.3105</v>
      </c>
      <c r="G201" s="8">
        <f>Table13[[#This Row],[Float adjusted market cap]]/Table13[[#Totals],[Float adjusted market cap]]</f>
        <v>4.4662336781934979E-4</v>
      </c>
      <c r="H201" s="11">
        <f>VALUE(INDEX(SPY_All_Holdings!C$5:C$511,MATCH(A201,SPY_All_Holdings!B$5:B$510,0))/100)</f>
        <v>4.4378000000000001E-4</v>
      </c>
      <c r="I201" s="10">
        <f>(H201-G201)/H201</f>
        <v>-6.407156292193834E-3</v>
      </c>
    </row>
    <row r="202" spans="1:9" x14ac:dyDescent="0.2">
      <c r="A202" s="6" t="s">
        <v>330</v>
      </c>
      <c r="B202" s="6" t="s">
        <v>2156</v>
      </c>
      <c r="C202" s="6">
        <v>59.18</v>
      </c>
      <c r="D202" s="6">
        <v>70750.64</v>
      </c>
      <c r="E202" s="6">
        <v>1194.51</v>
      </c>
      <c r="F202" s="7">
        <f>Table13[[#This Row],[Last]]*Table13[[#This Row],[Float]]</f>
        <v>70691.101800000004</v>
      </c>
      <c r="G202" s="8">
        <f>Table13[[#This Row],[Float adjusted market cap]]/Table13[[#Totals],[Float adjusted market cap]]</f>
        <v>3.0125345962580502E-3</v>
      </c>
      <c r="H202" s="11">
        <f>VALUE(INDEX(SPY_All_Holdings!C$5:C$511,MATCH(A202,SPY_All_Holdings!B$5:B$510,0))/100)</f>
        <v>2.99336E-3</v>
      </c>
      <c r="I202" s="10">
        <f>(H202-G202)/H202</f>
        <v>-6.4057100576108963E-3</v>
      </c>
    </row>
    <row r="203" spans="1:9" x14ac:dyDescent="0.2">
      <c r="A203" s="6" t="s">
        <v>547</v>
      </c>
      <c r="B203" s="6" t="s">
        <v>2166</v>
      </c>
      <c r="C203" s="6">
        <v>74.010000000000005</v>
      </c>
      <c r="D203" s="6">
        <v>43665.9</v>
      </c>
      <c r="E203" s="6">
        <v>586.61</v>
      </c>
      <c r="F203" s="7">
        <f>Table13[[#This Row],[Last]]*Table13[[#This Row],[Float]]</f>
        <v>43415.006100000006</v>
      </c>
      <c r="G203" s="8">
        <f>Table13[[#This Row],[Float adjusted market cap]]/Table13[[#Totals],[Float adjusted market cap]]</f>
        <v>1.8501509319098532E-3</v>
      </c>
      <c r="H203" s="11">
        <f>VALUE(INDEX(SPY_All_Holdings!C$5:C$511,MATCH(A203,SPY_All_Holdings!B$5:B$510,0))/100)</f>
        <v>1.8384E-3</v>
      </c>
      <c r="I203" s="10">
        <f>(H203-G203)/H203</f>
        <v>-6.3919342416520596E-3</v>
      </c>
    </row>
    <row r="204" spans="1:9" x14ac:dyDescent="0.2">
      <c r="A204" s="6" t="s">
        <v>321</v>
      </c>
      <c r="B204" s="6" t="s">
        <v>2407</v>
      </c>
      <c r="C204" s="6">
        <v>91.89</v>
      </c>
      <c r="D204" s="6">
        <v>71582.31</v>
      </c>
      <c r="E204" s="6">
        <v>777.59</v>
      </c>
      <c r="F204" s="7">
        <f>Table13[[#This Row],[Last]]*Table13[[#This Row],[Float]]</f>
        <v>71452.7451</v>
      </c>
      <c r="G204" s="8">
        <f>Table13[[#This Row],[Float adjusted market cap]]/Table13[[#Totals],[Float adjusted market cap]]</f>
        <v>3.0449923841950623E-3</v>
      </c>
      <c r="H204" s="11">
        <f>VALUE(INDEX(SPY_All_Holdings!C$5:C$511,MATCH(A204,SPY_All_Holdings!B$5:B$510,0))/100)</f>
        <v>3.0258000000000004E-3</v>
      </c>
      <c r="I204" s="10">
        <f>(H204-G204)/H204</f>
        <v>-6.3429123521257036E-3</v>
      </c>
    </row>
    <row r="205" spans="1:9" x14ac:dyDescent="0.2">
      <c r="A205" s="6" t="s">
        <v>124</v>
      </c>
      <c r="B205" s="6" t="s">
        <v>2187</v>
      </c>
      <c r="C205" s="6">
        <v>75.22</v>
      </c>
      <c r="D205" s="6">
        <v>175969.44</v>
      </c>
      <c r="E205" s="6">
        <v>2336.65</v>
      </c>
      <c r="F205" s="7">
        <f>Table13[[#This Row],[Last]]*Table13[[#This Row],[Float]]</f>
        <v>175762.81299999999</v>
      </c>
      <c r="G205" s="8">
        <f>Table13[[#This Row],[Float adjusted market cap]]/Table13[[#Totals],[Float adjusted market cap]]</f>
        <v>7.4902150541687291E-3</v>
      </c>
      <c r="H205" s="11">
        <f>VALUE(INDEX(SPY_All_Holdings!C$5:C$511,MATCH(A205,SPY_All_Holdings!B$5:B$510,0))/100)</f>
        <v>7.4435399999999994E-3</v>
      </c>
      <c r="I205" s="10">
        <f>(H205-G205)/H205</f>
        <v>-6.2705452202486672E-3</v>
      </c>
    </row>
    <row r="206" spans="1:9" x14ac:dyDescent="0.2">
      <c r="A206" s="6" t="s">
        <v>1372</v>
      </c>
      <c r="B206" s="6" t="s">
        <v>1371</v>
      </c>
      <c r="C206" s="6">
        <v>121.49</v>
      </c>
      <c r="D206" s="6">
        <v>14578.8</v>
      </c>
      <c r="E206" s="6">
        <v>119.27</v>
      </c>
      <c r="F206" s="7">
        <f>Table13[[#This Row],[Last]]*Table13[[#This Row],[Float]]</f>
        <v>14490.112299999999</v>
      </c>
      <c r="G206" s="8">
        <f>Table13[[#This Row],[Float adjusted market cap]]/Table13[[#Totals],[Float adjusted market cap]]</f>
        <v>6.1750296000357861E-4</v>
      </c>
      <c r="H206" s="11">
        <f>VALUE(INDEX(SPY_All_Holdings!C$5:C$511,MATCH(A206,SPY_All_Holdings!B$5:B$510,0))/100)</f>
        <v>6.1368000000000002E-4</v>
      </c>
      <c r="I206" s="10">
        <f>(H206-G206)/H206</f>
        <v>-6.2295659033675364E-3</v>
      </c>
    </row>
    <row r="207" spans="1:9" x14ac:dyDescent="0.2">
      <c r="A207" s="6" t="s">
        <v>1911</v>
      </c>
      <c r="B207" s="6" t="s">
        <v>2267</v>
      </c>
      <c r="C207" s="6">
        <v>17.010000000000002</v>
      </c>
      <c r="D207" s="6">
        <v>7240.02</v>
      </c>
      <c r="E207" s="6">
        <v>413.54</v>
      </c>
      <c r="F207" s="7">
        <f>Table13[[#This Row],[Last]]*Table13[[#This Row],[Float]]</f>
        <v>7034.3154000000013</v>
      </c>
      <c r="G207" s="8">
        <f>Table13[[#This Row],[Float adjusted market cap]]/Table13[[#Totals],[Float adjusted market cap]]</f>
        <v>2.997706636889735E-4</v>
      </c>
      <c r="H207" s="11">
        <f>VALUE(INDEX(SPY_All_Holdings!C$5:C$511,MATCH(A207,SPY_All_Holdings!B$5:B$510,0))/100)</f>
        <v>2.9795000000000001E-4</v>
      </c>
      <c r="I207" s="10">
        <f>(H207-G207)/H207</f>
        <v>-6.110634968865567E-3</v>
      </c>
    </row>
    <row r="208" spans="1:9" x14ac:dyDescent="0.2">
      <c r="A208" s="6" t="s">
        <v>225</v>
      </c>
      <c r="B208" s="6" t="s">
        <v>2130</v>
      </c>
      <c r="C208" s="6">
        <v>169.2</v>
      </c>
      <c r="D208" s="6">
        <v>100662.83</v>
      </c>
      <c r="E208" s="6">
        <v>593.94000000000005</v>
      </c>
      <c r="F208" s="7">
        <f>Table13[[#This Row],[Last]]*Table13[[#This Row],[Float]]</f>
        <v>100494.648</v>
      </c>
      <c r="G208" s="8">
        <f>Table13[[#This Row],[Float adjusted market cap]]/Table13[[#Totals],[Float adjusted market cap]]</f>
        <v>4.2826267540050549E-3</v>
      </c>
      <c r="H208" s="11">
        <f>VALUE(INDEX(SPY_All_Holdings!C$5:C$511,MATCH(A208,SPY_All_Holdings!B$5:B$510,0))/100)</f>
        <v>4.2566999999999995E-3</v>
      </c>
      <c r="I208" s="10">
        <f>(H208-G208)/H208</f>
        <v>-6.0908107231083574E-3</v>
      </c>
    </row>
    <row r="209" spans="1:9" x14ac:dyDescent="0.2">
      <c r="A209" s="6" t="s">
        <v>141</v>
      </c>
      <c r="B209" s="6" t="s">
        <v>2349</v>
      </c>
      <c r="C209" s="6">
        <v>104.86</v>
      </c>
      <c r="D209" s="6">
        <v>162868.01999999999</v>
      </c>
      <c r="E209" s="6">
        <v>1550.43</v>
      </c>
      <c r="F209" s="7">
        <f>Table13[[#This Row],[Last]]*Table13[[#This Row],[Float]]</f>
        <v>162578.08980000002</v>
      </c>
      <c r="G209" s="8">
        <f>Table13[[#This Row],[Float adjusted market cap]]/Table13[[#Totals],[Float adjusted market cap]]</f>
        <v>6.9283418654545294E-3</v>
      </c>
      <c r="H209" s="11">
        <f>VALUE(INDEX(SPY_All_Holdings!C$5:C$511,MATCH(A209,SPY_All_Holdings!B$5:B$510,0))/100)</f>
        <v>6.8877900000000004E-3</v>
      </c>
      <c r="I209" s="10">
        <f>(H209-G209)/H209</f>
        <v>-5.8875002656191607E-3</v>
      </c>
    </row>
    <row r="210" spans="1:9" x14ac:dyDescent="0.2">
      <c r="A210" s="6" t="s">
        <v>103</v>
      </c>
      <c r="B210" s="6" t="s">
        <v>2126</v>
      </c>
      <c r="C210" s="6">
        <v>75.56</v>
      </c>
      <c r="D210" s="6">
        <v>199780.78</v>
      </c>
      <c r="E210" s="6">
        <v>2641.17</v>
      </c>
      <c r="F210" s="7">
        <f>Table13[[#This Row],[Last]]*Table13[[#This Row],[Float]]</f>
        <v>199566.8052</v>
      </c>
      <c r="G210" s="8">
        <f>Table13[[#This Row],[Float adjusted market cap]]/Table13[[#Totals],[Float adjusted market cap]]</f>
        <v>8.504633392624401E-3</v>
      </c>
      <c r="H210" s="11">
        <f>VALUE(INDEX(SPY_All_Holdings!C$5:C$511,MATCH(A210,SPY_All_Holdings!B$5:B$510,0))/100)</f>
        <v>8.4550700000000003E-3</v>
      </c>
      <c r="I210" s="10">
        <f>(H210-G210)/H210</f>
        <v>-5.8619730675678302E-3</v>
      </c>
    </row>
    <row r="211" spans="1:9" x14ac:dyDescent="0.2">
      <c r="A211" s="6" t="s">
        <v>908</v>
      </c>
      <c r="B211" s="6" t="s">
        <v>907</v>
      </c>
      <c r="C211" s="6">
        <v>80.39</v>
      </c>
      <c r="D211" s="6">
        <v>24920.9</v>
      </c>
      <c r="E211" s="6">
        <v>309.5</v>
      </c>
      <c r="F211" s="7">
        <f>Table13[[#This Row],[Last]]*Table13[[#This Row],[Float]]</f>
        <v>24880.705000000002</v>
      </c>
      <c r="G211" s="8">
        <f>Table13[[#This Row],[Float adjusted market cap]]/Table13[[#Totals],[Float adjusted market cap]]</f>
        <v>1.0603029615219642E-3</v>
      </c>
      <c r="H211" s="11">
        <f>VALUE(INDEX(SPY_All_Holdings!C$5:C$511,MATCH(A211,SPY_All_Holdings!B$5:B$510,0))/100)</f>
        <v>1.0541300000000001E-3</v>
      </c>
      <c r="I211" s="10">
        <f>(H211-G211)/H211</f>
        <v>-5.8559774619487918E-3</v>
      </c>
    </row>
    <row r="212" spans="1:9" x14ac:dyDescent="0.2">
      <c r="A212" s="6" t="s">
        <v>571</v>
      </c>
      <c r="B212" s="6" t="s">
        <v>2397</v>
      </c>
      <c r="C212" s="6">
        <v>74</v>
      </c>
      <c r="D212" s="6">
        <v>40249.56</v>
      </c>
      <c r="E212" s="6">
        <v>543.22</v>
      </c>
      <c r="F212" s="7">
        <f>Table13[[#This Row],[Last]]*Table13[[#This Row],[Float]]</f>
        <v>40198.28</v>
      </c>
      <c r="G212" s="8">
        <f>Table13[[#This Row],[Float adjusted market cap]]/Table13[[#Totals],[Float adjusted market cap]]</f>
        <v>1.7130686341922038E-3</v>
      </c>
      <c r="H212" s="11">
        <f>VALUE(INDEX(SPY_All_Holdings!C$5:C$511,MATCH(A212,SPY_All_Holdings!B$5:B$510,0))/100)</f>
        <v>1.7031099999999999E-3</v>
      </c>
      <c r="I212" s="10">
        <f>(H212-G212)/H212</f>
        <v>-5.8473229516613585E-3</v>
      </c>
    </row>
    <row r="213" spans="1:9" x14ac:dyDescent="0.2">
      <c r="A213" s="6" t="s">
        <v>1268</v>
      </c>
      <c r="B213" s="6" t="s">
        <v>2313</v>
      </c>
      <c r="C213" s="6">
        <v>32.14</v>
      </c>
      <c r="D213" s="6">
        <v>15748.6</v>
      </c>
      <c r="E213" s="6">
        <v>484.58</v>
      </c>
      <c r="F213" s="7">
        <f>Table13[[#This Row],[Last]]*Table13[[#This Row],[Float]]</f>
        <v>15574.4012</v>
      </c>
      <c r="G213" s="8">
        <f>Table13[[#This Row],[Float adjusted market cap]]/Table13[[#Totals],[Float adjusted market cap]]</f>
        <v>6.6371044213945035E-4</v>
      </c>
      <c r="H213" s="11">
        <f>VALUE(INDEX(SPY_All_Holdings!C$5:C$511,MATCH(A213,SPY_All_Holdings!B$5:B$510,0))/100)</f>
        <v>6.5987000000000001E-4</v>
      </c>
      <c r="I213" s="10">
        <f>(H213-G213)/H213</f>
        <v>-5.8199980897000025E-3</v>
      </c>
    </row>
    <row r="214" spans="1:9" x14ac:dyDescent="0.2">
      <c r="A214" s="6" t="s">
        <v>1620</v>
      </c>
      <c r="B214" s="6" t="s">
        <v>1619</v>
      </c>
      <c r="C214" s="6">
        <v>63.4</v>
      </c>
      <c r="D214" s="6">
        <v>11462.66</v>
      </c>
      <c r="E214" s="6">
        <v>178.67</v>
      </c>
      <c r="F214" s="7">
        <f>Table13[[#This Row],[Last]]*Table13[[#This Row],[Float]]</f>
        <v>11327.677999999998</v>
      </c>
      <c r="G214" s="8">
        <f>Table13[[#This Row],[Float adjusted market cap]]/Table13[[#Totals],[Float adjusted market cap]]</f>
        <v>4.8273433291247966E-4</v>
      </c>
      <c r="H214" s="11">
        <f>VALUE(INDEX(SPY_All_Holdings!C$5:C$511,MATCH(A214,SPY_All_Holdings!B$5:B$510,0))/100)</f>
        <v>4.7995000000000004E-4</v>
      </c>
      <c r="I214" s="10">
        <f>(H214-G214)/H214</f>
        <v>-5.8012978695272969E-3</v>
      </c>
    </row>
    <row r="215" spans="1:9" x14ac:dyDescent="0.2">
      <c r="A215" s="6" t="s">
        <v>1116</v>
      </c>
      <c r="B215" s="6" t="s">
        <v>2283</v>
      </c>
      <c r="C215" s="6">
        <v>83.9</v>
      </c>
      <c r="D215" s="6">
        <v>18419.830000000002</v>
      </c>
      <c r="E215" s="6">
        <v>218.49</v>
      </c>
      <c r="F215" s="7">
        <f>Table13[[#This Row],[Last]]*Table13[[#This Row],[Float]]</f>
        <v>18331.311000000002</v>
      </c>
      <c r="G215" s="8">
        <f>Table13[[#This Row],[Float adjusted market cap]]/Table13[[#Totals],[Float adjusted market cap]]</f>
        <v>7.8119745167510961E-4</v>
      </c>
      <c r="H215" s="11">
        <f>VALUE(INDEX(SPY_All_Holdings!C$5:C$511,MATCH(A215,SPY_All_Holdings!B$5:B$510,0))/100)</f>
        <v>7.7671000000000001E-4</v>
      </c>
      <c r="I215" s="10">
        <f>(H215-G215)/H215</f>
        <v>-5.777512424340615E-3</v>
      </c>
    </row>
    <row r="216" spans="1:9" x14ac:dyDescent="0.2">
      <c r="A216" s="6" t="s">
        <v>980</v>
      </c>
      <c r="B216" s="6" t="s">
        <v>2186</v>
      </c>
      <c r="C216" s="6">
        <v>43.07</v>
      </c>
      <c r="D216" s="6">
        <v>22611.75</v>
      </c>
      <c r="E216" s="6">
        <v>523.04</v>
      </c>
      <c r="F216" s="7">
        <f>Table13[[#This Row],[Last]]*Table13[[#This Row],[Float]]</f>
        <v>22527.3328</v>
      </c>
      <c r="G216" s="8">
        <f>Table13[[#This Row],[Float adjusted market cap]]/Table13[[#Totals],[Float adjusted market cap]]</f>
        <v>9.6001289686248358E-4</v>
      </c>
      <c r="H216" s="11">
        <f>VALUE(INDEX(SPY_All_Holdings!C$5:C$511,MATCH(A216,SPY_All_Holdings!B$5:B$510,0))/100)</f>
        <v>9.5453999999999992E-4</v>
      </c>
      <c r="I216" s="10">
        <f>(H216-G216)/H216</f>
        <v>-5.7335437618996144E-3</v>
      </c>
    </row>
    <row r="217" spans="1:9" x14ac:dyDescent="0.2">
      <c r="A217" s="6" t="s">
        <v>771</v>
      </c>
      <c r="B217" s="6" t="s">
        <v>770</v>
      </c>
      <c r="C217" s="6">
        <v>80.36</v>
      </c>
      <c r="D217" s="6">
        <v>29415.22</v>
      </c>
      <c r="E217" s="6">
        <v>362.89</v>
      </c>
      <c r="F217" s="7">
        <f>Table13[[#This Row],[Last]]*Table13[[#This Row],[Float]]</f>
        <v>29161.840399999997</v>
      </c>
      <c r="G217" s="8">
        <f>Table13[[#This Row],[Float adjusted market cap]]/Table13[[#Totals],[Float adjusted market cap]]</f>
        <v>1.2427455628588842E-3</v>
      </c>
      <c r="H217" s="11">
        <f>VALUE(INDEX(SPY_All_Holdings!C$5:C$511,MATCH(A217,SPY_All_Holdings!B$5:B$510,0))/100)</f>
        <v>1.23569E-3</v>
      </c>
      <c r="I217" s="10">
        <f>(H217-G217)/H217</f>
        <v>-5.7098162636941598E-3</v>
      </c>
    </row>
    <row r="218" spans="1:9" x14ac:dyDescent="0.2">
      <c r="A218" s="6" t="s">
        <v>511</v>
      </c>
      <c r="B218" s="6" t="s">
        <v>510</v>
      </c>
      <c r="C218" s="6">
        <v>163.81</v>
      </c>
      <c r="D218" s="6">
        <v>46899.62</v>
      </c>
      <c r="E218" s="6">
        <v>285.76</v>
      </c>
      <c r="F218" s="7">
        <f>Table13[[#This Row],[Last]]*Table13[[#This Row],[Float]]</f>
        <v>46810.345600000001</v>
      </c>
      <c r="G218" s="8">
        <f>Table13[[#This Row],[Float adjusted market cap]]/Table13[[#Totals],[Float adjusted market cap]]</f>
        <v>1.9948449237892031E-3</v>
      </c>
      <c r="H218" s="11">
        <f>VALUE(INDEX(SPY_All_Holdings!C$5:C$511,MATCH(A218,SPY_All_Holdings!B$5:B$510,0))/100)</f>
        <v>1.9835299999999998E-3</v>
      </c>
      <c r="I218" s="10">
        <f>(H218-G218)/H218</f>
        <v>-5.7044379410461331E-3</v>
      </c>
    </row>
    <row r="219" spans="1:9" x14ac:dyDescent="0.2">
      <c r="A219" s="6" t="s">
        <v>181</v>
      </c>
      <c r="B219" s="6" t="s">
        <v>2302</v>
      </c>
      <c r="C219" s="6">
        <v>70.290000000000006</v>
      </c>
      <c r="D219" s="6">
        <v>134227.19</v>
      </c>
      <c r="E219" s="6">
        <v>1907.85</v>
      </c>
      <c r="F219" s="7">
        <f>Table13[[#This Row],[Last]]*Table13[[#This Row],[Float]]</f>
        <v>134102.77650000001</v>
      </c>
      <c r="G219" s="8">
        <f>Table13[[#This Row],[Float adjusted market cap]]/Table13[[#Totals],[Float adjusted market cap]]</f>
        <v>5.7148529782925384E-3</v>
      </c>
      <c r="H219" s="11">
        <f>VALUE(INDEX(SPY_All_Holdings!C$5:C$511,MATCH(A219,SPY_All_Holdings!B$5:B$510,0))/100)</f>
        <v>5.6826100000000003E-3</v>
      </c>
      <c r="I219" s="10">
        <f>(H219-G219)/H219</f>
        <v>-5.6739734545460906E-3</v>
      </c>
    </row>
    <row r="220" spans="1:9" x14ac:dyDescent="0.2">
      <c r="A220" s="6" t="s">
        <v>1244</v>
      </c>
      <c r="B220" s="6" t="s">
        <v>2280</v>
      </c>
      <c r="C220" s="6">
        <v>206.47</v>
      </c>
      <c r="D220" s="6">
        <v>16120.35</v>
      </c>
      <c r="E220" s="6">
        <v>77.56</v>
      </c>
      <c r="F220" s="7">
        <f>Table13[[#This Row],[Last]]*Table13[[#This Row],[Float]]</f>
        <v>16013.813200000001</v>
      </c>
      <c r="G220" s="8">
        <f>Table13[[#This Row],[Float adjusted market cap]]/Table13[[#Totals],[Float adjusted market cap]]</f>
        <v>6.8243619146722415E-4</v>
      </c>
      <c r="H220" s="11">
        <f>VALUE(INDEX(SPY_All_Holdings!C$5:C$511,MATCH(A220,SPY_All_Holdings!B$5:B$510,0))/100)</f>
        <v>6.7860000000000001E-4</v>
      </c>
      <c r="I220" s="10">
        <f>(H220-G220)/H220</f>
        <v>-5.6530967686768893E-3</v>
      </c>
    </row>
    <row r="221" spans="1:9" x14ac:dyDescent="0.2">
      <c r="A221" s="6" t="s">
        <v>1332</v>
      </c>
      <c r="B221" s="6" t="s">
        <v>2332</v>
      </c>
      <c r="C221" s="6">
        <v>53.28</v>
      </c>
      <c r="D221" s="6">
        <v>15013.18</v>
      </c>
      <c r="E221" s="6">
        <v>281.08</v>
      </c>
      <c r="F221" s="7">
        <f>Table13[[#This Row],[Last]]*Table13[[#This Row],[Float]]</f>
        <v>14975.9424</v>
      </c>
      <c r="G221" s="8">
        <f>Table13[[#This Row],[Float adjusted market cap]]/Table13[[#Totals],[Float adjusted market cap]]</f>
        <v>6.3820683852416362E-4</v>
      </c>
      <c r="H221" s="11">
        <f>VALUE(INDEX(SPY_All_Holdings!C$5:C$511,MATCH(A221,SPY_All_Holdings!B$5:B$510,0))/100)</f>
        <v>6.3462000000000002E-4</v>
      </c>
      <c r="I221" s="10">
        <f>(H221-G221)/H221</f>
        <v>-5.6519468724017521E-3</v>
      </c>
    </row>
    <row r="222" spans="1:9" x14ac:dyDescent="0.2">
      <c r="A222" s="6" t="s">
        <v>185</v>
      </c>
      <c r="B222" s="6" t="s">
        <v>2088</v>
      </c>
      <c r="C222" s="6">
        <v>181.96</v>
      </c>
      <c r="D222" s="6">
        <v>132212.14000000001</v>
      </c>
      <c r="E222" s="6">
        <v>725.58</v>
      </c>
      <c r="F222" s="7">
        <f>Table13[[#This Row],[Last]]*Table13[[#This Row],[Float]]</f>
        <v>132026.5368</v>
      </c>
      <c r="G222" s="8">
        <f>Table13[[#This Row],[Float adjusted market cap]]/Table13[[#Totals],[Float adjusted market cap]]</f>
        <v>5.6263730456403297E-3</v>
      </c>
      <c r="H222" s="11">
        <f>VALUE(INDEX(SPY_All_Holdings!C$5:C$511,MATCH(A222,SPY_All_Holdings!B$5:B$510,0))/100)</f>
        <v>5.5948899999999999E-3</v>
      </c>
      <c r="I222" s="10">
        <f>(H222-G222)/H222</f>
        <v>-5.6271071710667668E-3</v>
      </c>
    </row>
    <row r="223" spans="1:9" x14ac:dyDescent="0.2">
      <c r="A223" s="6" t="s">
        <v>1308</v>
      </c>
      <c r="B223" s="6" t="s">
        <v>2309</v>
      </c>
      <c r="C223" s="6">
        <v>93.55</v>
      </c>
      <c r="D223" s="6">
        <v>15155.1</v>
      </c>
      <c r="E223" s="6">
        <v>161.47</v>
      </c>
      <c r="F223" s="7">
        <f>Table13[[#This Row],[Last]]*Table13[[#This Row],[Float]]</f>
        <v>15105.5185</v>
      </c>
      <c r="G223" s="8">
        <f>Table13[[#This Row],[Float adjusted market cap]]/Table13[[#Totals],[Float adjusted market cap]]</f>
        <v>6.4372878505150144E-4</v>
      </c>
      <c r="H223" s="11">
        <f>VALUE(INDEX(SPY_All_Holdings!C$5:C$511,MATCH(A223,SPY_All_Holdings!B$5:B$510,0))/100)</f>
        <v>6.4015000000000003E-4</v>
      </c>
      <c r="I223" s="10">
        <f>(H223-G223)/H223</f>
        <v>-5.5905413598397432E-3</v>
      </c>
    </row>
    <row r="224" spans="1:9" x14ac:dyDescent="0.2">
      <c r="A224" s="6" t="s">
        <v>735</v>
      </c>
      <c r="B224" s="6" t="s">
        <v>2344</v>
      </c>
      <c r="C224" s="6">
        <v>55.66</v>
      </c>
      <c r="D224" s="6">
        <v>32373.75</v>
      </c>
      <c r="E224" s="6">
        <v>577.98</v>
      </c>
      <c r="F224" s="7">
        <f>Table13[[#This Row],[Last]]*Table13[[#This Row],[Float]]</f>
        <v>32170.3668</v>
      </c>
      <c r="G224" s="8">
        <f>Table13[[#This Row],[Float adjusted market cap]]/Table13[[#Totals],[Float adjusted market cap]]</f>
        <v>1.3709553323062137E-3</v>
      </c>
      <c r="H224" s="11">
        <f>VALUE(INDEX(SPY_All_Holdings!C$5:C$511,MATCH(A224,SPY_All_Holdings!B$5:B$510,0))/100)</f>
        <v>1.3633600000000001E-3</v>
      </c>
      <c r="I224" s="10">
        <f>(H224-G224)/H224</f>
        <v>-5.5710394218794566E-3</v>
      </c>
    </row>
    <row r="225" spans="1:9" x14ac:dyDescent="0.2">
      <c r="A225" s="6" t="s">
        <v>277</v>
      </c>
      <c r="B225" s="6" t="s">
        <v>2400</v>
      </c>
      <c r="C225" s="6">
        <v>208.66</v>
      </c>
      <c r="D225" s="6">
        <v>83671.62</v>
      </c>
      <c r="E225" s="6">
        <v>400.14</v>
      </c>
      <c r="F225" s="7">
        <f>Table13[[#This Row],[Last]]*Table13[[#This Row],[Float]]</f>
        <v>83493.212399999989</v>
      </c>
      <c r="G225" s="8">
        <f>Table13[[#This Row],[Float adjusted market cap]]/Table13[[#Totals],[Float adjusted market cap]]</f>
        <v>3.5581025688260185E-3</v>
      </c>
      <c r="H225" s="11">
        <f>VALUE(INDEX(SPY_All_Holdings!C$5:C$511,MATCH(A225,SPY_All_Holdings!B$5:B$510,0))/100)</f>
        <v>3.5384500000000003E-3</v>
      </c>
      <c r="I225" s="10">
        <f>(H225-G225)/H225</f>
        <v>-5.554004953021289E-3</v>
      </c>
    </row>
    <row r="226" spans="1:9" x14ac:dyDescent="0.2">
      <c r="A226" s="6" t="s">
        <v>325</v>
      </c>
      <c r="B226" s="6" t="s">
        <v>2316</v>
      </c>
      <c r="C226" s="6">
        <v>150.5</v>
      </c>
      <c r="D226" s="6">
        <v>70794.899999999994</v>
      </c>
      <c r="E226" s="6">
        <v>469.35</v>
      </c>
      <c r="F226" s="7">
        <f>Table13[[#This Row],[Last]]*Table13[[#This Row],[Float]]</f>
        <v>70637.175000000003</v>
      </c>
      <c r="G226" s="8">
        <f>Table13[[#This Row],[Float adjusted market cap]]/Table13[[#Totals],[Float adjusted market cap]]</f>
        <v>3.0102364802784025E-3</v>
      </c>
      <c r="H226" s="11">
        <f>VALUE(INDEX(SPY_All_Holdings!C$5:C$511,MATCH(A226,SPY_All_Holdings!B$5:B$510,0))/100)</f>
        <v>2.9936899999999998E-3</v>
      </c>
      <c r="I226" s="10">
        <f>(H226-G226)/H226</f>
        <v>-5.5271187993421655E-3</v>
      </c>
    </row>
    <row r="227" spans="1:9" x14ac:dyDescent="0.2">
      <c r="A227" s="6" t="s">
        <v>309</v>
      </c>
      <c r="B227" s="6" t="s">
        <v>2160</v>
      </c>
      <c r="C227" s="6">
        <v>109.1</v>
      </c>
      <c r="D227" s="6">
        <v>78802.929999999993</v>
      </c>
      <c r="E227" s="6">
        <v>684.62</v>
      </c>
      <c r="F227" s="7">
        <f>Table13[[#This Row],[Last]]*Table13[[#This Row],[Float]]</f>
        <v>74692.042000000001</v>
      </c>
      <c r="G227" s="8">
        <f>Table13[[#This Row],[Float adjusted market cap]]/Table13[[#Totals],[Float adjusted market cap]]</f>
        <v>3.1830365471847734E-3</v>
      </c>
      <c r="H227" s="11">
        <f>VALUE(INDEX(SPY_All_Holdings!C$5:C$511,MATCH(A227,SPY_All_Holdings!B$5:B$510,0))/100)</f>
        <v>3.1656900000000001E-3</v>
      </c>
      <c r="I227" s="10">
        <f>(H227-G227)/H227</f>
        <v>-5.4795470133756942E-3</v>
      </c>
    </row>
    <row r="228" spans="1:9" x14ac:dyDescent="0.2">
      <c r="A228" s="6" t="s">
        <v>1004</v>
      </c>
      <c r="B228" s="6" t="s">
        <v>2329</v>
      </c>
      <c r="C228" s="6">
        <v>70.180000000000007</v>
      </c>
      <c r="D228" s="6">
        <v>22311.41</v>
      </c>
      <c r="E228" s="6">
        <v>316.91000000000003</v>
      </c>
      <c r="F228" s="7">
        <f>Table13[[#This Row],[Last]]*Table13[[#This Row],[Float]]</f>
        <v>22240.743800000004</v>
      </c>
      <c r="G228" s="8">
        <f>Table13[[#This Row],[Float adjusted market cap]]/Table13[[#Totals],[Float adjusted market cap]]</f>
        <v>9.4779977165402934E-4</v>
      </c>
      <c r="H228" s="11">
        <f>VALUE(INDEX(SPY_All_Holdings!C$5:C$511,MATCH(A228,SPY_All_Holdings!B$5:B$510,0))/100)</f>
        <v>9.4269000000000004E-4</v>
      </c>
      <c r="I228" s="10">
        <f>(H228-G228)/H228</f>
        <v>-5.4204156764464427E-3</v>
      </c>
    </row>
    <row r="229" spans="1:9" x14ac:dyDescent="0.2">
      <c r="A229" s="6" t="s">
        <v>920</v>
      </c>
      <c r="B229" s="6" t="s">
        <v>2239</v>
      </c>
      <c r="C229" s="6">
        <v>15.45</v>
      </c>
      <c r="D229" s="6">
        <v>24645.24</v>
      </c>
      <c r="E229" s="6">
        <v>1592.32</v>
      </c>
      <c r="F229" s="7">
        <f>Table13[[#This Row],[Last]]*Table13[[#This Row],[Float]]</f>
        <v>24601.343999999997</v>
      </c>
      <c r="G229" s="8">
        <f>Table13[[#This Row],[Float adjusted market cap]]/Table13[[#Totals],[Float adjusted market cap]]</f>
        <v>1.0483978609376462E-3</v>
      </c>
      <c r="H229" s="11">
        <f>VALUE(INDEX(SPY_All_Holdings!C$5:C$511,MATCH(A229,SPY_All_Holdings!B$5:B$510,0))/100)</f>
        <v>1.04291E-3</v>
      </c>
      <c r="I229" s="10">
        <f>(H229-G229)/H229</f>
        <v>-5.262065698522638E-3</v>
      </c>
    </row>
    <row r="230" spans="1:9" x14ac:dyDescent="0.2">
      <c r="A230" s="6" t="s">
        <v>1108</v>
      </c>
      <c r="B230" s="6" t="s">
        <v>2183</v>
      </c>
      <c r="C230" s="6">
        <v>103.93</v>
      </c>
      <c r="D230" s="6">
        <v>18644</v>
      </c>
      <c r="E230" s="6">
        <v>178.29</v>
      </c>
      <c r="F230" s="7">
        <f>Table13[[#This Row],[Last]]*Table13[[#This Row],[Float]]</f>
        <v>18529.679700000001</v>
      </c>
      <c r="G230" s="8">
        <f>Table13[[#This Row],[Float adjusted market cap]]/Table13[[#Totals],[Float adjusted market cap]]</f>
        <v>7.8965102725037008E-4</v>
      </c>
      <c r="H230" s="11">
        <f>VALUE(INDEX(SPY_All_Holdings!C$5:C$511,MATCH(A230,SPY_All_Holdings!B$5:B$510,0))/100)</f>
        <v>7.8553999999999994E-4</v>
      </c>
      <c r="I230" s="10">
        <f>(H230-G230)/H230</f>
        <v>-5.2333773587215776E-3</v>
      </c>
    </row>
    <row r="231" spans="1:9" x14ac:dyDescent="0.2">
      <c r="A231" s="6" t="s">
        <v>1636</v>
      </c>
      <c r="B231" s="6" t="s">
        <v>2124</v>
      </c>
      <c r="C231" s="6">
        <v>55.91</v>
      </c>
      <c r="D231" s="6">
        <v>11787.95</v>
      </c>
      <c r="E231" s="6">
        <v>198.23</v>
      </c>
      <c r="F231" s="7">
        <f>Table13[[#This Row],[Last]]*Table13[[#This Row],[Float]]</f>
        <v>11083.039299999999</v>
      </c>
      <c r="G231" s="8">
        <f>Table13[[#This Row],[Float adjusted market cap]]/Table13[[#Totals],[Float adjusted market cap]]</f>
        <v>4.7230893949565798E-4</v>
      </c>
      <c r="H231" s="11">
        <f>VALUE(INDEX(SPY_All_Holdings!C$5:C$511,MATCH(A231,SPY_All_Holdings!B$5:B$510,0))/100)</f>
        <v>4.6989999999999998E-4</v>
      </c>
      <c r="I231" s="10">
        <f>(H231-G231)/H231</f>
        <v>-5.126493925639488E-3</v>
      </c>
    </row>
    <row r="232" spans="1:9" x14ac:dyDescent="0.2">
      <c r="A232" s="6" t="s">
        <v>61</v>
      </c>
      <c r="B232" s="6" t="s">
        <v>2429</v>
      </c>
      <c r="C232" s="6">
        <v>63.01</v>
      </c>
      <c r="D232" s="6">
        <v>310505.15000000002</v>
      </c>
      <c r="E232" s="6">
        <v>4421.4399999999996</v>
      </c>
      <c r="F232" s="7">
        <f>Table13[[#This Row],[Last]]*Table13[[#This Row],[Float]]</f>
        <v>278594.93439999997</v>
      </c>
      <c r="G232" s="8">
        <f>Table13[[#This Row],[Float adjusted market cap]]/Table13[[#Totals],[Float adjusted market cap]]</f>
        <v>1.1872454337983481E-2</v>
      </c>
      <c r="H232" s="11">
        <f>VALUE(INDEX(SPY_All_Holdings!C$5:C$511,MATCH(A232,SPY_All_Holdings!B$5:B$510,0))/100)</f>
        <v>1.181222E-2</v>
      </c>
      <c r="I232" s="10">
        <f>(H232-G232)/H232</f>
        <v>-5.0993240884000439E-3</v>
      </c>
    </row>
    <row r="233" spans="1:9" x14ac:dyDescent="0.2">
      <c r="A233" s="6" t="s">
        <v>1540</v>
      </c>
      <c r="B233" s="6" t="s">
        <v>2227</v>
      </c>
      <c r="C233" s="6">
        <v>237.72</v>
      </c>
      <c r="D233" s="6">
        <v>13546</v>
      </c>
      <c r="E233" s="6">
        <v>51.75</v>
      </c>
      <c r="F233" s="7">
        <f>Table13[[#This Row],[Last]]*Table13[[#This Row],[Float]]</f>
        <v>12302.01</v>
      </c>
      <c r="G233" s="8">
        <f>Table13[[#This Row],[Float adjusted market cap]]/Table13[[#Totals],[Float adjusted market cap]]</f>
        <v>5.2425594996897463E-4</v>
      </c>
      <c r="H233" s="11">
        <f>VALUE(INDEX(SPY_All_Holdings!C$5:C$511,MATCH(A233,SPY_All_Holdings!B$5:B$510,0))/100)</f>
        <v>5.2159999999999999E-4</v>
      </c>
      <c r="I233" s="10">
        <f>(H233-G233)/H233</f>
        <v>-5.0919286215004595E-3</v>
      </c>
    </row>
    <row r="234" spans="1:9" x14ac:dyDescent="0.2">
      <c r="A234" s="6" t="s">
        <v>683</v>
      </c>
      <c r="B234" s="6" t="s">
        <v>682</v>
      </c>
      <c r="C234" s="6">
        <v>112</v>
      </c>
      <c r="D234" s="6">
        <v>34496</v>
      </c>
      <c r="E234" s="6">
        <v>306.39</v>
      </c>
      <c r="F234" s="7">
        <f>Table13[[#This Row],[Last]]*Table13[[#This Row],[Float]]</f>
        <v>34315.68</v>
      </c>
      <c r="G234" s="8">
        <f>Table13[[#This Row],[Float adjusted market cap]]/Table13[[#Totals],[Float adjusted market cap]]</f>
        <v>1.4623788646921394E-3</v>
      </c>
      <c r="H234" s="11">
        <f>VALUE(INDEX(SPY_All_Holdings!C$5:C$511,MATCH(A234,SPY_All_Holdings!B$5:B$510,0))/100)</f>
        <v>1.4549999999999999E-3</v>
      </c>
      <c r="I234" s="10">
        <f>(H234-G234)/H234</f>
        <v>-5.0713846681370777E-3</v>
      </c>
    </row>
    <row r="235" spans="1:9" x14ac:dyDescent="0.2">
      <c r="A235" s="6" t="s">
        <v>133</v>
      </c>
      <c r="B235" s="6" t="s">
        <v>2341</v>
      </c>
      <c r="C235" s="6">
        <v>116.88</v>
      </c>
      <c r="D235" s="6">
        <v>166320.24</v>
      </c>
      <c r="E235" s="6">
        <v>1420.21</v>
      </c>
      <c r="F235" s="7">
        <f>Table13[[#This Row],[Last]]*Table13[[#This Row],[Float]]</f>
        <v>165994.14480000001</v>
      </c>
      <c r="G235" s="8">
        <f>Table13[[#This Row],[Float adjusted market cap]]/Table13[[#Totals],[Float adjusted market cap]]</f>
        <v>7.0739186581226599E-3</v>
      </c>
      <c r="H235" s="11">
        <f>VALUE(INDEX(SPY_All_Holdings!C$5:C$511,MATCH(A235,SPY_All_Holdings!B$5:B$510,0))/100)</f>
        <v>7.0382800000000001E-3</v>
      </c>
      <c r="I235" s="10">
        <f>(H235-G235)/H235</f>
        <v>-5.0635465088998775E-3</v>
      </c>
    </row>
    <row r="236" spans="1:9" x14ac:dyDescent="0.2">
      <c r="A236" s="6" t="s">
        <v>261</v>
      </c>
      <c r="B236" s="6" t="s">
        <v>2225</v>
      </c>
      <c r="C236" s="6">
        <v>255.13</v>
      </c>
      <c r="D236" s="6">
        <v>100444.69</v>
      </c>
      <c r="E236" s="6">
        <v>350.08</v>
      </c>
      <c r="F236" s="7">
        <f>Table13[[#This Row],[Last]]*Table13[[#This Row],[Float]]</f>
        <v>89315.910399999993</v>
      </c>
      <c r="G236" s="8">
        <f>Table13[[#This Row],[Float adjusted market cap]]/Table13[[#Totals],[Float adjusted market cap]]</f>
        <v>3.8062395863843242E-3</v>
      </c>
      <c r="H236" s="11">
        <f>VALUE(INDEX(SPY_All_Holdings!C$5:C$511,MATCH(A236,SPY_All_Holdings!B$5:B$510,0))/100)</f>
        <v>3.7871899999999997E-3</v>
      </c>
      <c r="I236" s="10">
        <f>(H236-G236)/H236</f>
        <v>-5.0300054616548139E-3</v>
      </c>
    </row>
    <row r="237" spans="1:9" x14ac:dyDescent="0.2">
      <c r="A237" s="6" t="s">
        <v>1012</v>
      </c>
      <c r="B237" s="6" t="s">
        <v>2231</v>
      </c>
      <c r="C237" s="6">
        <v>60.17</v>
      </c>
      <c r="D237" s="6">
        <v>22283.48</v>
      </c>
      <c r="E237" s="6">
        <v>369.36</v>
      </c>
      <c r="F237" s="7">
        <f>Table13[[#This Row],[Last]]*Table13[[#This Row],[Float]]</f>
        <v>22224.391200000002</v>
      </c>
      <c r="G237" s="8">
        <f>Table13[[#This Row],[Float adjusted market cap]]/Table13[[#Totals],[Float adjusted market cap]]</f>
        <v>9.4710289790352325E-4</v>
      </c>
      <c r="H237" s="11">
        <f>VALUE(INDEX(SPY_All_Holdings!C$5:C$511,MATCH(A237,SPY_All_Holdings!B$5:B$510,0))/100)</f>
        <v>9.4238000000000004E-4</v>
      </c>
      <c r="I237" s="10">
        <f>(H237-G237)/H237</f>
        <v>-5.0116703490345801E-3</v>
      </c>
    </row>
    <row r="238" spans="1:9" x14ac:dyDescent="0.2">
      <c r="A238" s="6" t="s">
        <v>293</v>
      </c>
      <c r="B238" s="6" t="s">
        <v>2137</v>
      </c>
      <c r="C238" s="6">
        <v>104.58</v>
      </c>
      <c r="D238" s="6">
        <v>82314.92</v>
      </c>
      <c r="E238" s="6">
        <v>785.14</v>
      </c>
      <c r="F238" s="7">
        <f>Table13[[#This Row],[Last]]*Table13[[#This Row],[Float]]</f>
        <v>82109.941200000001</v>
      </c>
      <c r="G238" s="8">
        <f>Table13[[#This Row],[Float adjusted market cap]]/Table13[[#Totals],[Float adjusted market cap]]</f>
        <v>3.4991538151653797E-3</v>
      </c>
      <c r="H238" s="11">
        <f>VALUE(INDEX(SPY_All_Holdings!C$5:C$511,MATCH(A238,SPY_All_Holdings!B$5:B$510,0))/100)</f>
        <v>3.4817100000000003E-3</v>
      </c>
      <c r="I238" s="10">
        <f>(H238-G238)/H238</f>
        <v>-5.010128691183194E-3</v>
      </c>
    </row>
    <row r="239" spans="1:9" x14ac:dyDescent="0.2">
      <c r="A239" s="6" t="s">
        <v>671</v>
      </c>
      <c r="B239" s="6" t="s">
        <v>2375</v>
      </c>
      <c r="C239" s="6">
        <v>425.36</v>
      </c>
      <c r="D239" s="6">
        <v>39777.11</v>
      </c>
      <c r="E239" s="6">
        <v>82.08</v>
      </c>
      <c r="F239" s="7">
        <f>Table13[[#This Row],[Last]]*Table13[[#This Row],[Float]]</f>
        <v>34913.548799999997</v>
      </c>
      <c r="G239" s="8">
        <f>Table13[[#This Row],[Float adjusted market cap]]/Table13[[#Totals],[Float adjusted market cap]]</f>
        <v>1.4878573251795562E-3</v>
      </c>
      <c r="H239" s="11">
        <f>VALUE(INDEX(SPY_All_Holdings!C$5:C$511,MATCH(A239,SPY_All_Holdings!B$5:B$510,0))/100)</f>
        <v>1.4804600000000001E-3</v>
      </c>
      <c r="I239" s="10">
        <f>(H239-G239)/H239</f>
        <v>-4.9966396792592554E-3</v>
      </c>
    </row>
    <row r="240" spans="1:9" x14ac:dyDescent="0.2">
      <c r="A240" s="6" t="s">
        <v>1184</v>
      </c>
      <c r="B240" s="6" t="s">
        <v>1183</v>
      </c>
      <c r="C240" s="6">
        <v>271.72000000000003</v>
      </c>
      <c r="D240" s="6">
        <v>20199.12</v>
      </c>
      <c r="E240" s="6">
        <v>62.25</v>
      </c>
      <c r="F240" s="7">
        <f>Table13[[#This Row],[Last]]*Table13[[#This Row],[Float]]</f>
        <v>16914.570000000003</v>
      </c>
      <c r="G240" s="8">
        <f>Table13[[#This Row],[Float adjusted market cap]]/Table13[[#Totals],[Float adjusted market cap]]</f>
        <v>7.2082236672435821E-4</v>
      </c>
      <c r="H240" s="11">
        <f>VALUE(INDEX(SPY_All_Holdings!C$5:C$511,MATCH(A240,SPY_All_Holdings!B$5:B$510,0))/100)</f>
        <v>7.1725999999999995E-4</v>
      </c>
      <c r="I240" s="10">
        <f>(H240-G240)/H240</f>
        <v>-4.9666323569671654E-3</v>
      </c>
    </row>
    <row r="241" spans="1:9" x14ac:dyDescent="0.2">
      <c r="A241" s="6" t="s">
        <v>431</v>
      </c>
      <c r="B241" s="6" t="s">
        <v>2078</v>
      </c>
      <c r="C241" s="6">
        <v>61.15</v>
      </c>
      <c r="D241" s="6">
        <v>54966.51</v>
      </c>
      <c r="E241" s="6">
        <v>898.25</v>
      </c>
      <c r="F241" s="7">
        <f>Table13[[#This Row],[Last]]*Table13[[#This Row],[Float]]</f>
        <v>54927.987499999996</v>
      </c>
      <c r="G241" s="8">
        <f>Table13[[#This Row],[Float adjusted market cap]]/Table13[[#Totals],[Float adjusted market cap]]</f>
        <v>2.3407820564847908E-3</v>
      </c>
      <c r="H241" s="11">
        <f>VALUE(INDEX(SPY_All_Holdings!C$5:C$511,MATCH(A241,SPY_All_Holdings!B$5:B$510,0))/100)</f>
        <v>2.3293900000000002E-3</v>
      </c>
      <c r="I241" s="10">
        <f>(H241-G241)/H241</f>
        <v>-4.8905749937926358E-3</v>
      </c>
    </row>
    <row r="242" spans="1:9" x14ac:dyDescent="0.2">
      <c r="A242" s="6" t="s">
        <v>398</v>
      </c>
      <c r="B242" s="6" t="s">
        <v>2336</v>
      </c>
      <c r="C242" s="6">
        <v>75.819999999999993</v>
      </c>
      <c r="D242" s="6">
        <v>58020.88</v>
      </c>
      <c r="E242" s="6">
        <v>763.13</v>
      </c>
      <c r="F242" s="7">
        <f>Table13[[#This Row],[Last]]*Table13[[#This Row],[Float]]</f>
        <v>57860.516599999995</v>
      </c>
      <c r="G242" s="8">
        <f>Table13[[#This Row],[Float adjusted market cap]]/Table13[[#Totals],[Float adjusted market cap]]</f>
        <v>2.4657531652005345E-3</v>
      </c>
      <c r="H242" s="11">
        <f>VALUE(INDEX(SPY_All_Holdings!C$5:C$511,MATCH(A242,SPY_All_Holdings!B$5:B$510,0))/100)</f>
        <v>2.45378E-3</v>
      </c>
      <c r="I242" s="10">
        <f>(H242-G242)/H242</f>
        <v>-4.8794778670192248E-3</v>
      </c>
    </row>
    <row r="243" spans="1:9" x14ac:dyDescent="0.2">
      <c r="A243" s="6" t="s">
        <v>603</v>
      </c>
      <c r="B243" s="6" t="s">
        <v>602</v>
      </c>
      <c r="C243" s="6">
        <v>117.7</v>
      </c>
      <c r="D243" s="6">
        <v>46427.71</v>
      </c>
      <c r="E243" s="6">
        <v>322.43</v>
      </c>
      <c r="F243" s="7">
        <f>Table13[[#This Row],[Last]]*Table13[[#This Row],[Float]]</f>
        <v>37950.010999999999</v>
      </c>
      <c r="G243" s="8">
        <f>Table13[[#This Row],[Float adjusted market cap]]/Table13[[#Totals],[Float adjusted market cap]]</f>
        <v>1.6172575919006762E-3</v>
      </c>
      <c r="H243" s="11">
        <f>VALUE(INDEX(SPY_All_Holdings!C$5:C$511,MATCH(A243,SPY_All_Holdings!B$5:B$510,0))/100)</f>
        <v>1.6095200000000001E-3</v>
      </c>
      <c r="I243" s="10">
        <f>(H243-G243)/H243</f>
        <v>-4.8073909617004484E-3</v>
      </c>
    </row>
    <row r="244" spans="1:9" x14ac:dyDescent="0.2">
      <c r="A244" s="6" t="s">
        <v>201</v>
      </c>
      <c r="B244" s="6" t="s">
        <v>2408</v>
      </c>
      <c r="C244" s="6">
        <v>110.67</v>
      </c>
      <c r="D244" s="6">
        <v>109160.13</v>
      </c>
      <c r="E244" s="6">
        <v>983.66</v>
      </c>
      <c r="F244" s="7">
        <f>Table13[[#This Row],[Last]]*Table13[[#This Row],[Float]]</f>
        <v>108861.6522</v>
      </c>
      <c r="G244" s="8">
        <f>Table13[[#This Row],[Float adjusted market cap]]/Table13[[#Totals],[Float adjusted market cap]]</f>
        <v>4.6391905785561158E-3</v>
      </c>
      <c r="H244" s="11">
        <f>VALUE(INDEX(SPY_All_Holdings!C$5:C$511,MATCH(A244,SPY_All_Holdings!B$5:B$510,0))/100)</f>
        <v>4.6170400000000002E-3</v>
      </c>
      <c r="I244" s="10">
        <f>(H244-G244)/H244</f>
        <v>-4.7975712915884717E-3</v>
      </c>
    </row>
    <row r="245" spans="1:9" x14ac:dyDescent="0.2">
      <c r="A245" s="6" t="s">
        <v>44</v>
      </c>
      <c r="B245" s="6" t="s">
        <v>2439</v>
      </c>
      <c r="C245" s="6">
        <v>86.93</v>
      </c>
      <c r="D245" s="6">
        <v>368331.62</v>
      </c>
      <c r="E245" s="6">
        <v>4225.2</v>
      </c>
      <c r="F245" s="7">
        <f>Table13[[#This Row],[Last]]*Table13[[#This Row],[Float]]</f>
        <v>367296.636</v>
      </c>
      <c r="G245" s="8">
        <f>Table13[[#This Row],[Float adjusted market cap]]/Table13[[#Totals],[Float adjusted market cap]]</f>
        <v>1.5652519127084819E-2</v>
      </c>
      <c r="H245" s="11">
        <f>VALUE(INDEX(SPY_All_Holdings!C$5:C$511,MATCH(A245,SPY_All_Holdings!B$5:B$510,0))/100)</f>
        <v>1.5578080000000001E-2</v>
      </c>
      <c r="I245" s="10">
        <f>(H245-G245)/H245</f>
        <v>-4.7784532551391071E-3</v>
      </c>
    </row>
    <row r="246" spans="1:9" x14ac:dyDescent="0.2">
      <c r="A246" s="6" t="s">
        <v>639</v>
      </c>
      <c r="B246" s="6" t="s">
        <v>2270</v>
      </c>
      <c r="C246" s="6">
        <v>19.2</v>
      </c>
      <c r="D246" s="6">
        <v>42838.04</v>
      </c>
      <c r="E246" s="6">
        <v>1903.63</v>
      </c>
      <c r="F246" s="7">
        <f>Table13[[#This Row],[Last]]*Table13[[#This Row],[Float]]</f>
        <v>36549.696000000004</v>
      </c>
      <c r="G246" s="8">
        <f>Table13[[#This Row],[Float adjusted market cap]]/Table13[[#Totals],[Float adjusted market cap]]</f>
        <v>1.5575825086759998E-3</v>
      </c>
      <c r="H246" s="11">
        <f>VALUE(INDEX(SPY_All_Holdings!C$5:C$511,MATCH(A246,SPY_All_Holdings!B$5:B$510,0))/100)</f>
        <v>1.5502299999999999E-3</v>
      </c>
      <c r="I246" s="10">
        <f>(H246-G246)/H246</f>
        <v>-4.742850206743479E-3</v>
      </c>
    </row>
    <row r="247" spans="1:9" x14ac:dyDescent="0.2">
      <c r="A247" s="6" t="s">
        <v>447</v>
      </c>
      <c r="B247" s="6" t="s">
        <v>2163</v>
      </c>
      <c r="C247" s="6">
        <v>58.69</v>
      </c>
      <c r="D247" s="6">
        <v>52452.6</v>
      </c>
      <c r="E247" s="6">
        <v>891.38</v>
      </c>
      <c r="F247" s="7">
        <f>Table13[[#This Row],[Last]]*Table13[[#This Row],[Float]]</f>
        <v>52315.092199999999</v>
      </c>
      <c r="G247" s="8">
        <f>Table13[[#This Row],[Float adjusted market cap]]/Table13[[#Totals],[Float adjusted market cap]]</f>
        <v>2.229432292692454E-3</v>
      </c>
      <c r="H247" s="11">
        <f>VALUE(INDEX(SPY_All_Holdings!C$5:C$511,MATCH(A247,SPY_All_Holdings!B$5:B$510,0))/100)</f>
        <v>2.2194699999999999E-3</v>
      </c>
      <c r="I247" s="10">
        <f>(H247-G247)/H247</f>
        <v>-4.4885908313489799E-3</v>
      </c>
    </row>
    <row r="248" spans="1:9" x14ac:dyDescent="0.2">
      <c r="A248" s="6" t="s">
        <v>876</v>
      </c>
      <c r="B248" s="6" t="s">
        <v>2255</v>
      </c>
      <c r="C248" s="6">
        <v>62.23</v>
      </c>
      <c r="D248" s="6">
        <v>25694.77</v>
      </c>
      <c r="E248" s="6">
        <v>410.27</v>
      </c>
      <c r="F248" s="7">
        <f>Table13[[#This Row],[Last]]*Table13[[#This Row],[Float]]</f>
        <v>25531.102099999996</v>
      </c>
      <c r="G248" s="8">
        <f>Table13[[#This Row],[Float adjusted market cap]]/Table13[[#Totals],[Float adjusted market cap]]</f>
        <v>1.088019940252884E-3</v>
      </c>
      <c r="H248" s="11">
        <f>VALUE(INDEX(SPY_All_Holdings!C$5:C$511,MATCH(A248,SPY_All_Holdings!B$5:B$510,0))/100)</f>
        <v>1.0831899999999999E-3</v>
      </c>
      <c r="I248" s="10">
        <f>(H248-G248)/H248</f>
        <v>-4.4589963467942346E-3</v>
      </c>
    </row>
    <row r="249" spans="1:9" x14ac:dyDescent="0.2">
      <c r="A249" s="6" t="s">
        <v>189</v>
      </c>
      <c r="B249" s="6" t="s">
        <v>2238</v>
      </c>
      <c r="C249" s="6">
        <v>157.91999999999999</v>
      </c>
      <c r="D249" s="6">
        <v>120307.09</v>
      </c>
      <c r="E249" s="6">
        <v>759.42</v>
      </c>
      <c r="F249" s="7">
        <f>Table13[[#This Row],[Last]]*Table13[[#This Row],[Float]]</f>
        <v>119927.60639999999</v>
      </c>
      <c r="G249" s="8">
        <f>Table13[[#This Row],[Float adjusted market cap]]/Table13[[#Totals],[Float adjusted market cap]]</f>
        <v>5.1107714284687848E-3</v>
      </c>
      <c r="H249" s="11">
        <f>VALUE(INDEX(SPY_All_Holdings!C$5:C$511,MATCH(A249,SPY_All_Holdings!B$5:B$510,0))/100)</f>
        <v>5.0881699999999995E-3</v>
      </c>
      <c r="I249" s="10">
        <f>(H249-G249)/H249</f>
        <v>-4.441956237465597E-3</v>
      </c>
    </row>
    <row r="250" spans="1:9" x14ac:dyDescent="0.2">
      <c r="A250" s="6" t="s">
        <v>715</v>
      </c>
      <c r="B250" s="6" t="s">
        <v>714</v>
      </c>
      <c r="C250" s="6">
        <v>58.09</v>
      </c>
      <c r="D250" s="6">
        <v>33029.97</v>
      </c>
      <c r="E250" s="6">
        <v>566.72</v>
      </c>
      <c r="F250" s="7">
        <f>Table13[[#This Row],[Last]]*Table13[[#This Row],[Float]]</f>
        <v>32920.764800000004</v>
      </c>
      <c r="G250" s="8">
        <f>Table13[[#This Row],[Float adjusted market cap]]/Table13[[#Totals],[Float adjusted market cap]]</f>
        <v>1.4029338964875809E-3</v>
      </c>
      <c r="H250" s="11">
        <f>VALUE(INDEX(SPY_All_Holdings!C$5:C$511,MATCH(A250,SPY_All_Holdings!B$5:B$510,0))/100)</f>
        <v>1.3967699999999999E-3</v>
      </c>
      <c r="I250" s="10">
        <f>(H250-G250)/H250</f>
        <v>-4.4129645450439259E-3</v>
      </c>
    </row>
    <row r="251" spans="1:9" x14ac:dyDescent="0.2">
      <c r="A251" s="6" t="s">
        <v>743</v>
      </c>
      <c r="B251" s="6" t="s">
        <v>2355</v>
      </c>
      <c r="C251" s="6">
        <v>184.17</v>
      </c>
      <c r="D251" s="6">
        <v>31339.29</v>
      </c>
      <c r="E251" s="6">
        <v>168.57</v>
      </c>
      <c r="F251" s="7">
        <f>Table13[[#This Row],[Last]]*Table13[[#This Row],[Float]]</f>
        <v>31045.536899999996</v>
      </c>
      <c r="G251" s="8">
        <f>Table13[[#This Row],[Float adjusted market cap]]/Table13[[#Totals],[Float adjusted market cap]]</f>
        <v>1.3230201763619403E-3</v>
      </c>
      <c r="H251" s="11">
        <f>VALUE(INDEX(SPY_All_Holdings!C$5:C$511,MATCH(A251,SPY_All_Holdings!B$5:B$510,0))/100)</f>
        <v>1.3173599999999998E-3</v>
      </c>
      <c r="I251" s="10">
        <f>(H251-G251)/H251</f>
        <v>-4.296605606622682E-3</v>
      </c>
    </row>
    <row r="252" spans="1:9" x14ac:dyDescent="0.2">
      <c r="A252" s="6" t="s">
        <v>350</v>
      </c>
      <c r="B252" s="6" t="s">
        <v>2119</v>
      </c>
      <c r="C252" s="6">
        <v>537.91999999999996</v>
      </c>
      <c r="D252" s="6">
        <v>86926.8</v>
      </c>
      <c r="E252" s="6">
        <v>123.13</v>
      </c>
      <c r="F252" s="7">
        <f>Table13[[#This Row],[Last]]*Table13[[#This Row],[Float]]</f>
        <v>66234.089599999992</v>
      </c>
      <c r="G252" s="8">
        <f>Table13[[#This Row],[Float adjusted market cap]]/Table13[[#Totals],[Float adjusted market cap]]</f>
        <v>2.822596922257272E-3</v>
      </c>
      <c r="H252" s="11">
        <f>VALUE(INDEX(SPY_All_Holdings!C$5:C$511,MATCH(A252,SPY_All_Holdings!B$5:B$510,0))/100)</f>
        <v>2.8105400000000003E-3</v>
      </c>
      <c r="I252" s="10">
        <f>(H252-G252)/H252</f>
        <v>-4.2898952718238223E-3</v>
      </c>
    </row>
    <row r="253" spans="1:9" x14ac:dyDescent="0.2">
      <c r="A253" s="6" t="s">
        <v>209</v>
      </c>
      <c r="B253" s="6" t="s">
        <v>2378</v>
      </c>
      <c r="C253" s="6">
        <v>77.05</v>
      </c>
      <c r="D253" s="6">
        <v>106734.44</v>
      </c>
      <c r="E253" s="6">
        <v>1383.77</v>
      </c>
      <c r="F253" s="7">
        <f>Table13[[#This Row],[Last]]*Table13[[#This Row],[Float]]</f>
        <v>106619.4785</v>
      </c>
      <c r="G253" s="8">
        <f>Table13[[#This Row],[Float adjusted market cap]]/Table13[[#Totals],[Float adjusted market cap]]</f>
        <v>4.5436392903447625E-3</v>
      </c>
      <c r="H253" s="11">
        <f>VALUE(INDEX(SPY_All_Holdings!C$5:C$511,MATCH(A253,SPY_All_Holdings!B$5:B$510,0))/100)</f>
        <v>4.5242800000000003E-3</v>
      </c>
      <c r="I253" s="10">
        <f>(H253-G253)/H253</f>
        <v>-4.2789770625960731E-3</v>
      </c>
    </row>
    <row r="254" spans="1:9" x14ac:dyDescent="0.2">
      <c r="A254" s="6" t="s">
        <v>647</v>
      </c>
      <c r="B254" s="6" t="s">
        <v>2404</v>
      </c>
      <c r="C254" s="6">
        <v>132.34</v>
      </c>
      <c r="D254" s="6">
        <v>36221.46</v>
      </c>
      <c r="E254" s="6">
        <v>272.85000000000002</v>
      </c>
      <c r="F254" s="7">
        <f>Table13[[#This Row],[Last]]*Table13[[#This Row],[Float]]</f>
        <v>36108.969000000005</v>
      </c>
      <c r="G254" s="8">
        <f>Table13[[#This Row],[Float adjusted market cap]]/Table13[[#Totals],[Float adjusted market cap]]</f>
        <v>1.5388007200039066E-3</v>
      </c>
      <c r="H254" s="11">
        <f>VALUE(INDEX(SPY_All_Holdings!C$5:C$511,MATCH(A254,SPY_All_Holdings!B$5:B$510,0))/100)</f>
        <v>1.53225E-3</v>
      </c>
      <c r="I254" s="10">
        <f>(H254-G254)/H254</f>
        <v>-4.2752292405982516E-3</v>
      </c>
    </row>
    <row r="255" spans="1:9" x14ac:dyDescent="0.2">
      <c r="A255" s="6" t="s">
        <v>289</v>
      </c>
      <c r="B255" s="6" t="s">
        <v>2282</v>
      </c>
      <c r="C255" s="6">
        <v>331.13</v>
      </c>
      <c r="D255" s="6">
        <v>94946.23</v>
      </c>
      <c r="E255" s="6">
        <v>247.89</v>
      </c>
      <c r="F255" s="7">
        <f>Table13[[#This Row],[Last]]*Table13[[#This Row],[Float]]</f>
        <v>82083.815699999992</v>
      </c>
      <c r="G255" s="8">
        <f>Table13[[#This Row],[Float adjusted market cap]]/Table13[[#Totals],[Float adjusted market cap]]</f>
        <v>3.4980404646786771E-3</v>
      </c>
      <c r="H255" s="11">
        <f>VALUE(INDEX(SPY_All_Holdings!C$5:C$511,MATCH(A255,SPY_All_Holdings!B$5:B$510,0))/100)</f>
        <v>3.4833300000000002E-3</v>
      </c>
      <c r="I255" s="10">
        <f>(H255-G255)/H255</f>
        <v>-4.2231039490019193E-3</v>
      </c>
    </row>
    <row r="256" spans="1:9" x14ac:dyDescent="0.2">
      <c r="A256" s="6" t="s">
        <v>531</v>
      </c>
      <c r="B256" s="6" t="s">
        <v>2193</v>
      </c>
      <c r="C256" s="6">
        <v>80.09</v>
      </c>
      <c r="D256" s="6">
        <v>45362.98</v>
      </c>
      <c r="E256" s="6">
        <v>564.64</v>
      </c>
      <c r="F256" s="7">
        <f>Table13[[#This Row],[Last]]*Table13[[#This Row],[Float]]</f>
        <v>45222.017599999999</v>
      </c>
      <c r="G256" s="8">
        <f>Table13[[#This Row],[Float adjusted market cap]]/Table13[[#Totals],[Float adjusted market cap]]</f>
        <v>1.9271575780219405E-3</v>
      </c>
      <c r="H256" s="11">
        <f>VALUE(INDEX(SPY_All_Holdings!C$5:C$511,MATCH(A256,SPY_All_Holdings!B$5:B$510,0))/100)</f>
        <v>1.9192699999999998E-3</v>
      </c>
      <c r="I256" s="10">
        <f>(H256-G256)/H256</f>
        <v>-4.1096760861893756E-3</v>
      </c>
    </row>
    <row r="257" spans="1:9" x14ac:dyDescent="0.2">
      <c r="A257" s="6" t="s">
        <v>1548</v>
      </c>
      <c r="B257" s="6" t="s">
        <v>1547</v>
      </c>
      <c r="C257" s="6">
        <v>74.13</v>
      </c>
      <c r="D257" s="6">
        <v>13461.79</v>
      </c>
      <c r="E257" s="6">
        <v>165.29</v>
      </c>
      <c r="F257" s="7">
        <f>Table13[[#This Row],[Last]]*Table13[[#This Row],[Float]]</f>
        <v>12252.947699999999</v>
      </c>
      <c r="G257" s="8">
        <f>Table13[[#This Row],[Float adjusted market cap]]/Table13[[#Totals],[Float adjusted market cap]]</f>
        <v>5.2216513694783718E-4</v>
      </c>
      <c r="H257" s="11">
        <f>VALUE(INDEX(SPY_All_Holdings!C$5:C$511,MATCH(A257,SPY_All_Holdings!B$5:B$510,0))/100)</f>
        <v>5.2002999999999999E-4</v>
      </c>
      <c r="I257" s="10">
        <f>(H257-G257)/H257</f>
        <v>-4.105795719164646E-3</v>
      </c>
    </row>
    <row r="258" spans="1:9" x14ac:dyDescent="0.2">
      <c r="A258" s="6" t="s">
        <v>1072</v>
      </c>
      <c r="B258" s="6" t="s">
        <v>1071</v>
      </c>
      <c r="C258" s="6">
        <v>56.23</v>
      </c>
      <c r="D258" s="6">
        <v>20027.05</v>
      </c>
      <c r="E258" s="6">
        <v>354.87</v>
      </c>
      <c r="F258" s="7">
        <f>Table13[[#This Row],[Last]]*Table13[[#This Row],[Float]]</f>
        <v>19954.340099999998</v>
      </c>
      <c r="G258" s="8">
        <f>Table13[[#This Row],[Float adjusted market cap]]/Table13[[#Totals],[Float adjusted market cap]]</f>
        <v>8.5036360116188365E-4</v>
      </c>
      <c r="H258" s="11">
        <f>VALUE(INDEX(SPY_All_Holdings!C$5:C$511,MATCH(A258,SPY_All_Holdings!B$5:B$510,0))/100)</f>
        <v>8.4692000000000003E-4</v>
      </c>
      <c r="I258" s="10">
        <f>(H258-G258)/H258</f>
        <v>-4.0660288597312855E-3</v>
      </c>
    </row>
    <row r="259" spans="1:9" x14ac:dyDescent="0.2">
      <c r="A259" s="6" t="s">
        <v>763</v>
      </c>
      <c r="B259" s="6" t="s">
        <v>762</v>
      </c>
      <c r="C259" s="6">
        <v>33.76</v>
      </c>
      <c r="D259" s="6">
        <v>29337.439999999999</v>
      </c>
      <c r="E259" s="6">
        <v>866.68</v>
      </c>
      <c r="F259" s="7">
        <f>Table13[[#This Row],[Last]]*Table13[[#This Row],[Float]]</f>
        <v>29259.116799999996</v>
      </c>
      <c r="G259" s="8">
        <f>Table13[[#This Row],[Float adjusted market cap]]/Table13[[#Totals],[Float adjusted market cap]]</f>
        <v>1.2468910424586863E-3</v>
      </c>
      <c r="H259" s="11">
        <f>VALUE(INDEX(SPY_All_Holdings!C$5:C$511,MATCH(A259,SPY_All_Holdings!B$5:B$510,0))/100)</f>
        <v>1.24197E-3</v>
      </c>
      <c r="I259" s="10">
        <f>(H259-G259)/H259</f>
        <v>-3.9622877031540767E-3</v>
      </c>
    </row>
    <row r="260" spans="1:9" x14ac:dyDescent="0.2">
      <c r="A260" s="6" t="s">
        <v>149</v>
      </c>
      <c r="B260" s="6" t="s">
        <v>2306</v>
      </c>
      <c r="C260" s="6">
        <v>57.6</v>
      </c>
      <c r="D260" s="6">
        <v>157040.93</v>
      </c>
      <c r="E260" s="6">
        <v>2725.05</v>
      </c>
      <c r="F260" s="7">
        <f>Table13[[#This Row],[Last]]*Table13[[#This Row],[Float]]</f>
        <v>156962.88</v>
      </c>
      <c r="G260" s="8">
        <f>Table13[[#This Row],[Float adjusted market cap]]/Table13[[#Totals],[Float adjusted market cap]]</f>
        <v>6.689047055258952E-3</v>
      </c>
      <c r="H260" s="11">
        <f>VALUE(INDEX(SPY_All_Holdings!C$5:C$511,MATCH(A260,SPY_All_Holdings!B$5:B$510,0))/100)</f>
        <v>6.6629599999999999E-3</v>
      </c>
      <c r="I260" s="10">
        <f>(H260-G260)/H260</f>
        <v>-3.9152351595915461E-3</v>
      </c>
    </row>
    <row r="261" spans="1:9" x14ac:dyDescent="0.2">
      <c r="A261" s="6" t="s">
        <v>675</v>
      </c>
      <c r="B261" s="6" t="s">
        <v>2396</v>
      </c>
      <c r="C261" s="6">
        <v>99.26</v>
      </c>
      <c r="D261" s="6">
        <v>34911.129999999997</v>
      </c>
      <c r="E261" s="6">
        <v>350.8</v>
      </c>
      <c r="F261" s="7">
        <f>Table13[[#This Row],[Last]]*Table13[[#This Row],[Float]]</f>
        <v>34820.408000000003</v>
      </c>
      <c r="G261" s="8">
        <f>Table13[[#This Row],[Float adjusted market cap]]/Table13[[#Totals],[Float adjusted market cap]]</f>
        <v>1.4838880861214783E-3</v>
      </c>
      <c r="H261" s="11">
        <f>VALUE(INDEX(SPY_All_Holdings!C$5:C$511,MATCH(A261,SPY_All_Holdings!B$5:B$510,0))/100)</f>
        <v>1.4781600000000001E-3</v>
      </c>
      <c r="I261" s="10">
        <f>(H261-G261)/H261</f>
        <v>-3.8751462098001598E-3</v>
      </c>
    </row>
    <row r="262" spans="1:9" x14ac:dyDescent="0.2">
      <c r="A262" s="6" t="s">
        <v>623</v>
      </c>
      <c r="B262" s="6" t="s">
        <v>2194</v>
      </c>
      <c r="C262" s="6">
        <v>83.99</v>
      </c>
      <c r="D262" s="6">
        <v>37005.99</v>
      </c>
      <c r="E262" s="6">
        <v>439.03</v>
      </c>
      <c r="F262" s="7">
        <f>Table13[[#This Row],[Last]]*Table13[[#This Row],[Float]]</f>
        <v>36874.129699999998</v>
      </c>
      <c r="G262" s="8">
        <f>Table13[[#This Row],[Float adjusted market cap]]/Table13[[#Totals],[Float adjusted market cap]]</f>
        <v>1.5714084035984917E-3</v>
      </c>
      <c r="H262" s="11">
        <f>VALUE(INDEX(SPY_All_Holdings!C$5:C$511,MATCH(A262,SPY_All_Holdings!B$5:B$510,0))/100)</f>
        <v>1.5653700000000002E-3</v>
      </c>
      <c r="I262" s="10">
        <f>(H262-G262)/H262</f>
        <v>-3.857492860149055E-3</v>
      </c>
    </row>
    <row r="263" spans="1:9" x14ac:dyDescent="0.2">
      <c r="A263" s="6" t="s">
        <v>515</v>
      </c>
      <c r="B263" s="6" t="s">
        <v>2228</v>
      </c>
      <c r="C263" s="6">
        <v>53.33</v>
      </c>
      <c r="D263" s="6">
        <v>46503.76</v>
      </c>
      <c r="E263" s="6">
        <v>869.15</v>
      </c>
      <c r="F263" s="7">
        <f>Table13[[#This Row],[Last]]*Table13[[#This Row],[Float]]</f>
        <v>46351.769499999995</v>
      </c>
      <c r="G263" s="8">
        <f>Table13[[#This Row],[Float adjusted market cap]]/Table13[[#Totals],[Float adjusted market cap]]</f>
        <v>1.9753024873143043E-3</v>
      </c>
      <c r="H263" s="11">
        <f>VALUE(INDEX(SPY_All_Holdings!C$5:C$511,MATCH(A263,SPY_All_Holdings!B$5:B$510,0))/100)</f>
        <v>1.9677399999999999E-3</v>
      </c>
      <c r="I263" s="10">
        <f>(H263-G263)/H263</f>
        <v>-3.843235038320297E-3</v>
      </c>
    </row>
    <row r="264" spans="1:9" x14ac:dyDescent="0.2">
      <c r="A264" s="6" t="s">
        <v>297</v>
      </c>
      <c r="B264" s="6" t="s">
        <v>2167</v>
      </c>
      <c r="C264" s="6">
        <v>79.02</v>
      </c>
      <c r="D264" s="6">
        <v>80047.259999999995</v>
      </c>
      <c r="E264" s="6">
        <v>1011.58</v>
      </c>
      <c r="F264" s="7">
        <f>Table13[[#This Row],[Last]]*Table13[[#This Row],[Float]]</f>
        <v>79935.051600000006</v>
      </c>
      <c r="G264" s="8">
        <f>Table13[[#This Row],[Float adjusted market cap]]/Table13[[#Totals],[Float adjusted market cap]]</f>
        <v>3.4064698705639981E-3</v>
      </c>
      <c r="H264" s="11">
        <f>VALUE(INDEX(SPY_All_Holdings!C$5:C$511,MATCH(A264,SPY_All_Holdings!B$5:B$510,0))/100)</f>
        <v>3.3935500000000004E-3</v>
      </c>
      <c r="I264" s="10">
        <f>(H264-G264)/H264</f>
        <v>-3.807184383314744E-3</v>
      </c>
    </row>
    <row r="265" spans="1:9" x14ac:dyDescent="0.2">
      <c r="A265" s="6" t="s">
        <v>301</v>
      </c>
      <c r="B265" s="6" t="s">
        <v>2284</v>
      </c>
      <c r="C265" s="6">
        <v>95.74</v>
      </c>
      <c r="D265" s="6">
        <v>79559.94</v>
      </c>
      <c r="E265" s="6">
        <v>829.79</v>
      </c>
      <c r="F265" s="7">
        <f>Table13[[#This Row],[Last]]*Table13[[#This Row],[Float]]</f>
        <v>79444.094599999997</v>
      </c>
      <c r="G265" s="8">
        <f>Table13[[#This Row],[Float adjusted market cap]]/Table13[[#Totals],[Float adjusted market cap]]</f>
        <v>3.3855475067853212E-3</v>
      </c>
      <c r="H265" s="11">
        <f>VALUE(INDEX(SPY_All_Holdings!C$5:C$511,MATCH(A265,SPY_All_Holdings!B$5:B$510,0))/100)</f>
        <v>3.3730399999999999E-3</v>
      </c>
      <c r="I265" s="10">
        <f>(H265-G265)/H265</f>
        <v>-3.7080813703132239E-3</v>
      </c>
    </row>
    <row r="266" spans="1:9" x14ac:dyDescent="0.2">
      <c r="A266" s="6" t="s">
        <v>539</v>
      </c>
      <c r="B266" s="6" t="s">
        <v>538</v>
      </c>
      <c r="C266" s="6">
        <v>102.37</v>
      </c>
      <c r="D266" s="6">
        <v>51875.08</v>
      </c>
      <c r="E266" s="6">
        <v>426.32</v>
      </c>
      <c r="F266" s="7">
        <f>Table13[[#This Row],[Last]]*Table13[[#This Row],[Float]]</f>
        <v>43642.378400000001</v>
      </c>
      <c r="G266" s="8">
        <f>Table13[[#This Row],[Float adjusted market cap]]/Table13[[#Totals],[Float adjusted market cap]]</f>
        <v>1.8598405095588007E-3</v>
      </c>
      <c r="H266" s="11">
        <f>VALUE(INDEX(SPY_All_Holdings!C$5:C$511,MATCH(A266,SPY_All_Holdings!B$5:B$510,0))/100)</f>
        <v>1.8531400000000001E-3</v>
      </c>
      <c r="I266" s="10">
        <f>(H266-G266)/H266</f>
        <v>-3.6157600390691715E-3</v>
      </c>
    </row>
    <row r="267" spans="1:9" x14ac:dyDescent="0.2">
      <c r="A267" s="6" t="s">
        <v>1488</v>
      </c>
      <c r="B267" s="6" t="s">
        <v>2092</v>
      </c>
      <c r="C267" s="6">
        <v>152.21</v>
      </c>
      <c r="D267" s="6">
        <v>12912.58</v>
      </c>
      <c r="E267" s="6">
        <v>84.36</v>
      </c>
      <c r="F267" s="7">
        <f>Table13[[#This Row],[Last]]*Table13[[#This Row],[Float]]</f>
        <v>12840.435600000001</v>
      </c>
      <c r="G267" s="8">
        <f>Table13[[#This Row],[Float adjusted market cap]]/Table13[[#Totals],[Float adjusted market cap]]</f>
        <v>5.4720121049271146E-4</v>
      </c>
      <c r="H267" s="11">
        <f>VALUE(INDEX(SPY_All_Holdings!C$5:C$511,MATCH(A267,SPY_All_Holdings!B$5:B$510,0))/100)</f>
        <v>5.4527000000000004E-4</v>
      </c>
      <c r="I267" s="10">
        <f>(H267-G267)/H267</f>
        <v>-3.5417508623460212E-3</v>
      </c>
    </row>
    <row r="268" spans="1:9" x14ac:dyDescent="0.2">
      <c r="A268" s="6" t="s">
        <v>643</v>
      </c>
      <c r="B268" s="6" t="s">
        <v>2445</v>
      </c>
      <c r="C268" s="6">
        <v>74.59</v>
      </c>
      <c r="D268" s="6">
        <v>36387.39</v>
      </c>
      <c r="E268" s="6">
        <v>487.54</v>
      </c>
      <c r="F268" s="7">
        <f>Table13[[#This Row],[Last]]*Table13[[#This Row],[Float]]</f>
        <v>36365.6086</v>
      </c>
      <c r="G268" s="8">
        <f>Table13[[#This Row],[Float adjusted market cap]]/Table13[[#Totals],[Float adjusted market cap]]</f>
        <v>1.5497375374262348E-3</v>
      </c>
      <c r="H268" s="11">
        <f>VALUE(INDEX(SPY_All_Holdings!C$5:C$511,MATCH(A268,SPY_All_Holdings!B$5:B$510,0))/100)</f>
        <v>1.5444199999999999E-3</v>
      </c>
      <c r="I268" s="10">
        <f>(H268-G268)/H268</f>
        <v>-3.4430643388682703E-3</v>
      </c>
    </row>
    <row r="269" spans="1:9" x14ac:dyDescent="0.2">
      <c r="A269" s="6" t="s">
        <v>988</v>
      </c>
      <c r="B269" s="6" t="s">
        <v>987</v>
      </c>
      <c r="C269" s="6">
        <v>31.86</v>
      </c>
      <c r="D269" s="6">
        <v>22476.400000000001</v>
      </c>
      <c r="E269" s="6">
        <v>703.33</v>
      </c>
      <c r="F269" s="7">
        <f>Table13[[#This Row],[Last]]*Table13[[#This Row],[Float]]</f>
        <v>22408.093800000002</v>
      </c>
      <c r="G269" s="8">
        <f>Table13[[#This Row],[Float adjusted market cap]]/Table13[[#Totals],[Float adjusted market cap]]</f>
        <v>9.549314707200606E-4</v>
      </c>
      <c r="H269" s="11">
        <f>VALUE(INDEX(SPY_All_Holdings!C$5:C$511,MATCH(A269,SPY_All_Holdings!B$5:B$510,0))/100)</f>
        <v>9.5168E-4</v>
      </c>
      <c r="I269" s="10">
        <f>(H269-G269)/H269</f>
        <v>-3.4165588433723521E-3</v>
      </c>
    </row>
    <row r="270" spans="1:9" x14ac:dyDescent="0.2">
      <c r="A270" s="6" t="s">
        <v>783</v>
      </c>
      <c r="B270" s="6" t="s">
        <v>2189</v>
      </c>
      <c r="C270" s="6">
        <v>129.09</v>
      </c>
      <c r="D270" s="6">
        <v>47572.63</v>
      </c>
      <c r="E270" s="6">
        <v>222.19</v>
      </c>
      <c r="F270" s="7">
        <f>Table13[[#This Row],[Last]]*Table13[[#This Row],[Float]]</f>
        <v>28682.507099999999</v>
      </c>
      <c r="G270" s="8">
        <f>Table13[[#This Row],[Float adjusted market cap]]/Table13[[#Totals],[Float adjusted market cap]]</f>
        <v>1.2223185485300662E-3</v>
      </c>
      <c r="H270" s="11">
        <f>VALUE(INDEX(SPY_All_Holdings!C$5:C$511,MATCH(A270,SPY_All_Holdings!B$5:B$510,0))/100)</f>
        <v>1.21827E-3</v>
      </c>
      <c r="I270" s="10">
        <f>(H270-G270)/H270</f>
        <v>-3.3231948008784502E-3</v>
      </c>
    </row>
    <row r="271" spans="1:9" x14ac:dyDescent="0.2">
      <c r="A271" s="6" t="s">
        <v>1544</v>
      </c>
      <c r="B271" s="6" t="s">
        <v>1543</v>
      </c>
      <c r="C271" s="6">
        <v>95.17</v>
      </c>
      <c r="D271" s="6">
        <v>13713.71</v>
      </c>
      <c r="E271" s="6">
        <v>128.76</v>
      </c>
      <c r="F271" s="7">
        <f>Table13[[#This Row],[Last]]*Table13[[#This Row],[Float]]</f>
        <v>12254.089199999999</v>
      </c>
      <c r="G271" s="8">
        <f>Table13[[#This Row],[Float adjusted market cap]]/Table13[[#Totals],[Float adjusted market cap]]</f>
        <v>5.2221378250794396E-4</v>
      </c>
      <c r="H271" s="11">
        <f>VALUE(INDEX(SPY_All_Holdings!C$5:C$511,MATCH(A271,SPY_All_Holdings!B$5:B$510,0))/100)</f>
        <v>5.2052000000000001E-4</v>
      </c>
      <c r="I271" s="10">
        <f>(H271-G271)/H271</f>
        <v>-3.2540200337046648E-3</v>
      </c>
    </row>
    <row r="272" spans="1:9" x14ac:dyDescent="0.2">
      <c r="A272" s="6" t="s">
        <v>499</v>
      </c>
      <c r="B272" s="6" t="s">
        <v>2398</v>
      </c>
      <c r="C272" s="6">
        <v>76.88</v>
      </c>
      <c r="D272" s="6">
        <v>48611.45</v>
      </c>
      <c r="E272" s="6">
        <v>631.12</v>
      </c>
      <c r="F272" s="7">
        <f>Table13[[#This Row],[Last]]*Table13[[#This Row],[Float]]</f>
        <v>48520.505599999997</v>
      </c>
      <c r="G272" s="8">
        <f>Table13[[#This Row],[Float adjusted market cap]]/Table13[[#Totals],[Float adjusted market cap]]</f>
        <v>2.0677241976151013E-3</v>
      </c>
      <c r="H272" s="11">
        <f>VALUE(INDEX(SPY_All_Holdings!C$5:C$511,MATCH(A272,SPY_All_Holdings!B$5:B$510,0))/100)</f>
        <v>2.0612899999999999E-3</v>
      </c>
      <c r="I272" s="10">
        <f>(H272-G272)/H272</f>
        <v>-3.1214422109947688E-3</v>
      </c>
    </row>
    <row r="273" spans="1:9" x14ac:dyDescent="0.2">
      <c r="A273" s="6" t="s">
        <v>559</v>
      </c>
      <c r="B273" s="6" t="s">
        <v>2110</v>
      </c>
      <c r="C273" s="6">
        <v>53.16</v>
      </c>
      <c r="D273" s="6">
        <v>41939.040000000001</v>
      </c>
      <c r="E273" s="6">
        <v>785.75</v>
      </c>
      <c r="F273" s="7">
        <f>Table13[[#This Row],[Last]]*Table13[[#This Row],[Float]]</f>
        <v>41770.469999999994</v>
      </c>
      <c r="G273" s="8">
        <f>Table13[[#This Row],[Float adjusted market cap]]/Table13[[#Totals],[Float adjusted market cap]]</f>
        <v>1.7800682514890294E-3</v>
      </c>
      <c r="H273" s="11">
        <f>VALUE(INDEX(SPY_All_Holdings!C$5:C$511,MATCH(A273,SPY_All_Holdings!B$5:B$510,0))/100)</f>
        <v>1.7746600000000002E-3</v>
      </c>
      <c r="I273" s="10">
        <f>(H273-G273)/H273</f>
        <v>-3.0474859911358717E-3</v>
      </c>
    </row>
    <row r="274" spans="1:9" x14ac:dyDescent="0.2">
      <c r="A274" s="6" t="s">
        <v>867</v>
      </c>
      <c r="B274" s="6" t="s">
        <v>2295</v>
      </c>
      <c r="C274" s="6">
        <v>155.72</v>
      </c>
      <c r="D274" s="6">
        <v>29755.13</v>
      </c>
      <c r="E274" s="6">
        <v>165.44</v>
      </c>
      <c r="F274" s="7">
        <f>Table13[[#This Row],[Last]]*Table13[[#This Row],[Float]]</f>
        <v>25762.316800000001</v>
      </c>
      <c r="G274" s="8">
        <f>Table13[[#This Row],[Float adjusted market cap]]/Table13[[#Totals],[Float adjusted market cap]]</f>
        <v>1.0978732635874688E-3</v>
      </c>
      <c r="H274" s="11">
        <f>VALUE(INDEX(SPY_All_Holdings!C$5:C$511,MATCH(A274,SPY_All_Holdings!B$5:B$510,0))/100)</f>
        <v>1.09468E-3</v>
      </c>
      <c r="I274" s="10">
        <f>(H274-G274)/H274</f>
        <v>-2.91707493282856E-3</v>
      </c>
    </row>
    <row r="275" spans="1:9" x14ac:dyDescent="0.2">
      <c r="A275" s="6" t="s">
        <v>1970</v>
      </c>
      <c r="B275" s="6" t="s">
        <v>1969</v>
      </c>
      <c r="C275" s="6">
        <v>50.09</v>
      </c>
      <c r="D275" s="6">
        <v>8344.99</v>
      </c>
      <c r="E275" s="6">
        <v>114.98</v>
      </c>
      <c r="F275" s="7">
        <f>Table13[[#This Row],[Last]]*Table13[[#This Row],[Float]]</f>
        <v>5759.3482000000004</v>
      </c>
      <c r="G275" s="8">
        <f>Table13[[#This Row],[Float adjusted market cap]]/Table13[[#Totals],[Float adjusted market cap]]</f>
        <v>2.4543733599575226E-4</v>
      </c>
      <c r="H275" s="11">
        <f>VALUE(INDEX(SPY_All_Holdings!C$5:C$511,MATCH(A275,SPY_All_Holdings!B$5:B$510,0))/100)</f>
        <v>2.4474000000000002E-4</v>
      </c>
      <c r="I275" s="10">
        <f>(H275-G275)/H275</f>
        <v>-2.8492931100442954E-3</v>
      </c>
    </row>
    <row r="276" spans="1:9" x14ac:dyDescent="0.2">
      <c r="A276" s="6" t="s">
        <v>91</v>
      </c>
      <c r="B276" s="6" t="s">
        <v>2418</v>
      </c>
      <c r="C276" s="6">
        <v>119.84</v>
      </c>
      <c r="D276" s="6">
        <v>272516.15000000002</v>
      </c>
      <c r="E276" s="6">
        <v>1805.18</v>
      </c>
      <c r="F276" s="7">
        <f>Table13[[#This Row],[Last]]*Table13[[#This Row],[Float]]</f>
        <v>216332.77120000002</v>
      </c>
      <c r="G276" s="8">
        <f>Table13[[#This Row],[Float adjusted market cap]]/Table13[[#Totals],[Float adjusted market cap]]</f>
        <v>9.2191229299014438E-3</v>
      </c>
      <c r="H276" s="11">
        <f>VALUE(INDEX(SPY_All_Holdings!C$5:C$511,MATCH(A276,SPY_All_Holdings!B$5:B$510,0))/100)</f>
        <v>9.1930099999999997E-3</v>
      </c>
      <c r="I276" s="10">
        <f>(H276-G276)/H276</f>
        <v>-2.8405201235986964E-3</v>
      </c>
    </row>
    <row r="277" spans="1:9" x14ac:dyDescent="0.2">
      <c r="A277" s="6" t="s">
        <v>719</v>
      </c>
      <c r="B277" s="6" t="s">
        <v>2348</v>
      </c>
      <c r="C277" s="6">
        <v>61.65</v>
      </c>
      <c r="D277" s="6">
        <v>32802.79</v>
      </c>
      <c r="E277" s="6">
        <v>529.55999999999995</v>
      </c>
      <c r="F277" s="7">
        <f>Table13[[#This Row],[Last]]*Table13[[#This Row],[Float]]</f>
        <v>32647.373999999996</v>
      </c>
      <c r="G277" s="8">
        <f>Table13[[#This Row],[Float adjusted market cap]]/Table13[[#Totals],[Float adjusted market cap]]</f>
        <v>1.3912832187880193E-3</v>
      </c>
      <c r="H277" s="11">
        <f>VALUE(INDEX(SPY_All_Holdings!C$5:C$511,MATCH(A277,SPY_All_Holdings!B$5:B$510,0))/100)</f>
        <v>1.38736E-3</v>
      </c>
      <c r="I277" s="10">
        <f>(H277-G277)/H277</f>
        <v>-2.8278304030815694E-3</v>
      </c>
    </row>
    <row r="278" spans="1:9" x14ac:dyDescent="0.2">
      <c r="A278" s="6" t="s">
        <v>699</v>
      </c>
      <c r="B278" s="6" t="s">
        <v>2191</v>
      </c>
      <c r="C278" s="6">
        <v>435.39</v>
      </c>
      <c r="D278" s="6">
        <v>34062.300000000003</v>
      </c>
      <c r="E278" s="6">
        <v>77.84</v>
      </c>
      <c r="F278" s="7">
        <f>Table13[[#This Row],[Last]]*Table13[[#This Row],[Float]]</f>
        <v>33890.757599999997</v>
      </c>
      <c r="G278" s="8">
        <f>Table13[[#This Row],[Float adjusted market cap]]/Table13[[#Totals],[Float adjusted market cap]]</f>
        <v>1.4442705964924632E-3</v>
      </c>
      <c r="H278" s="11">
        <f>VALUE(INDEX(SPY_All_Holdings!C$5:C$511,MATCH(A278,SPY_All_Holdings!B$5:B$510,0))/100)</f>
        <v>1.4403599999999999E-3</v>
      </c>
      <c r="I278" s="10">
        <f>(H278-G278)/H278</f>
        <v>-2.7150132553412066E-3</v>
      </c>
    </row>
    <row r="279" spans="1:9" x14ac:dyDescent="0.2">
      <c r="A279" s="6" t="s">
        <v>1336</v>
      </c>
      <c r="B279" s="6" t="s">
        <v>1335</v>
      </c>
      <c r="C279" s="6">
        <v>132.19</v>
      </c>
      <c r="D279" s="6">
        <v>14998.01</v>
      </c>
      <c r="E279" s="6">
        <v>112.26</v>
      </c>
      <c r="F279" s="7">
        <f>Table13[[#This Row],[Last]]*Table13[[#This Row],[Float]]</f>
        <v>14839.6494</v>
      </c>
      <c r="G279" s="8">
        <f>Table13[[#This Row],[Float adjusted market cap]]/Table13[[#Totals],[Float adjusted market cap]]</f>
        <v>6.3239864813989955E-4</v>
      </c>
      <c r="H279" s="11">
        <f>VALUE(INDEX(SPY_All_Holdings!C$5:C$511,MATCH(A279,SPY_All_Holdings!B$5:B$510,0))/100)</f>
        <v>6.3087000000000006E-4</v>
      </c>
      <c r="I279" s="10">
        <f>(H279-G279)/H279</f>
        <v>-2.4230794615364296E-3</v>
      </c>
    </row>
    <row r="280" spans="1:9" x14ac:dyDescent="0.2">
      <c r="A280" s="6" t="s">
        <v>1891</v>
      </c>
      <c r="B280" s="6" t="s">
        <v>1890</v>
      </c>
      <c r="C280" s="6">
        <v>70.040000000000006</v>
      </c>
      <c r="D280" s="6">
        <v>7606.62</v>
      </c>
      <c r="E280" s="6">
        <v>105.56</v>
      </c>
      <c r="F280" s="7">
        <f>Table13[[#This Row],[Last]]*Table13[[#This Row],[Float]]</f>
        <v>7393.4224000000004</v>
      </c>
      <c r="G280" s="8">
        <f>Table13[[#This Row],[Float adjusted market cap]]/Table13[[#Totals],[Float adjusted market cap]]</f>
        <v>3.1507417762088446E-4</v>
      </c>
      <c r="H280" s="11">
        <f>VALUE(INDEX(SPY_All_Holdings!C$5:C$511,MATCH(A280,SPY_All_Holdings!B$5:B$510,0))/100)</f>
        <v>3.1433000000000003E-4</v>
      </c>
      <c r="I280" s="10">
        <f>(H280-G280)/H280</f>
        <v>-2.3675042817561886E-3</v>
      </c>
    </row>
    <row r="281" spans="1:9" x14ac:dyDescent="0.2">
      <c r="A281" s="6" t="s">
        <v>317</v>
      </c>
      <c r="B281" s="6" t="s">
        <v>316</v>
      </c>
      <c r="C281" s="6">
        <v>151.49</v>
      </c>
      <c r="D281" s="6">
        <v>72109.240000000005</v>
      </c>
      <c r="E281" s="6">
        <v>474.92</v>
      </c>
      <c r="F281" s="7">
        <f>Table13[[#This Row],[Last]]*Table13[[#This Row],[Float]]</f>
        <v>71945.630800000014</v>
      </c>
      <c r="G281" s="8">
        <f>Table13[[#This Row],[Float adjusted market cap]]/Table13[[#Totals],[Float adjusted market cap]]</f>
        <v>3.0659969404325904E-3</v>
      </c>
      <c r="H281" s="11">
        <f>VALUE(INDEX(SPY_All_Holdings!C$5:C$511,MATCH(A281,SPY_All_Holdings!B$5:B$510,0))/100)</f>
        <v>3.0587599999999998E-3</v>
      </c>
      <c r="I281" s="10">
        <f>(H281-G281)/H281</f>
        <v>-2.3659719731494518E-3</v>
      </c>
    </row>
    <row r="282" spans="1:9" x14ac:dyDescent="0.2">
      <c r="A282" s="6" t="s">
        <v>69</v>
      </c>
      <c r="B282" s="6" t="s">
        <v>2343</v>
      </c>
      <c r="C282" s="6">
        <v>90.15</v>
      </c>
      <c r="D282" s="6">
        <v>228706.77</v>
      </c>
      <c r="E282" s="6">
        <v>2534.7399999999998</v>
      </c>
      <c r="F282" s="7">
        <f>Table13[[#This Row],[Last]]*Table13[[#This Row],[Float]]</f>
        <v>228506.81099999999</v>
      </c>
      <c r="G282" s="8">
        <f>Table13[[#This Row],[Float adjusted market cap]]/Table13[[#Totals],[Float adjusted market cap]]</f>
        <v>9.737925369527901E-3</v>
      </c>
      <c r="H282" s="11">
        <f>VALUE(INDEX(SPY_All_Holdings!C$5:C$511,MATCH(A282,SPY_All_Holdings!B$5:B$510,0))/100)</f>
        <v>9.7151100000000008E-3</v>
      </c>
      <c r="I282" s="10">
        <f>(H282-G282)/H282</f>
        <v>-2.3484417086271055E-3</v>
      </c>
    </row>
    <row r="283" spans="1:9" x14ac:dyDescent="0.2">
      <c r="A283" s="6" t="s">
        <v>940</v>
      </c>
      <c r="B283" s="6" t="s">
        <v>2169</v>
      </c>
      <c r="C283" s="6">
        <v>157.86000000000001</v>
      </c>
      <c r="D283" s="6">
        <v>23473.78</v>
      </c>
      <c r="E283" s="6">
        <v>146.9</v>
      </c>
      <c r="F283" s="7">
        <f>Table13[[#This Row],[Last]]*Table13[[#This Row],[Float]]</f>
        <v>23189.634000000002</v>
      </c>
      <c r="G283" s="8">
        <f>Table13[[#This Row],[Float adjusted market cap]]/Table13[[#Totals],[Float adjusted market cap]]</f>
        <v>9.8823717442132102E-4</v>
      </c>
      <c r="H283" s="11">
        <f>VALUE(INDEX(SPY_All_Holdings!C$5:C$511,MATCH(A283,SPY_All_Holdings!B$5:B$510,0))/100)</f>
        <v>9.8600999999999984E-4</v>
      </c>
      <c r="I283" s="10">
        <f>(H283-G283)/H283</f>
        <v>-2.2587746790815322E-3</v>
      </c>
    </row>
    <row r="284" spans="1:9" x14ac:dyDescent="0.2">
      <c r="A284" s="6" t="s">
        <v>415</v>
      </c>
      <c r="B284" s="6" t="s">
        <v>414</v>
      </c>
      <c r="C284" s="6">
        <v>53.2</v>
      </c>
      <c r="D284" s="6">
        <v>56392</v>
      </c>
      <c r="E284" s="6">
        <v>1057.05</v>
      </c>
      <c r="F284" s="7">
        <f>Table13[[#This Row],[Last]]*Table13[[#This Row],[Float]]</f>
        <v>56235.06</v>
      </c>
      <c r="G284" s="8">
        <f>Table13[[#This Row],[Float adjusted market cap]]/Table13[[#Totals],[Float adjusted market cap]]</f>
        <v>2.3964835666579923E-3</v>
      </c>
      <c r="H284" s="11">
        <f>VALUE(INDEX(SPY_All_Holdings!C$5:C$511,MATCH(A284,SPY_All_Holdings!B$5:B$510,0))/100)</f>
        <v>2.3910899999999998E-3</v>
      </c>
      <c r="I284" s="10">
        <f>(H284-G284)/H284</f>
        <v>-2.2556937037052009E-3</v>
      </c>
    </row>
    <row r="285" spans="1:9" x14ac:dyDescent="0.2">
      <c r="A285" s="6" t="s">
        <v>811</v>
      </c>
      <c r="B285" s="6" t="s">
        <v>2345</v>
      </c>
      <c r="C285" s="6">
        <v>208.35</v>
      </c>
      <c r="D285" s="6">
        <v>27757.64</v>
      </c>
      <c r="E285" s="6">
        <v>131.51</v>
      </c>
      <c r="F285" s="7">
        <f>Table13[[#This Row],[Last]]*Table13[[#This Row],[Float]]</f>
        <v>27400.108499999998</v>
      </c>
      <c r="G285" s="8">
        <f>Table13[[#This Row],[Float adjusted market cap]]/Table13[[#Totals],[Float adjusted market cap]]</f>
        <v>1.1676685282259139E-3</v>
      </c>
      <c r="H285" s="11">
        <f>VALUE(INDEX(SPY_All_Holdings!C$5:C$511,MATCH(A285,SPY_All_Holdings!B$5:B$510,0))/100)</f>
        <v>1.1651400000000001E-3</v>
      </c>
      <c r="I285" s="10">
        <f>(H285-G285)/H285</f>
        <v>-2.170149703824321E-3</v>
      </c>
    </row>
    <row r="286" spans="1:9" x14ac:dyDescent="0.2">
      <c r="A286" s="6" t="s">
        <v>928</v>
      </c>
      <c r="B286" s="6" t="s">
        <v>2428</v>
      </c>
      <c r="C286" s="6">
        <v>82.25</v>
      </c>
      <c r="D286" s="6">
        <v>24263.75</v>
      </c>
      <c r="E286" s="6">
        <v>294.14999999999998</v>
      </c>
      <c r="F286" s="7">
        <f>Table13[[#This Row],[Last]]*Table13[[#This Row],[Float]]</f>
        <v>24193.837499999998</v>
      </c>
      <c r="G286" s="8">
        <f>Table13[[#This Row],[Float adjusted market cap]]/Table13[[#Totals],[Float adjusted market cap]]</f>
        <v>1.0310317795187535E-3</v>
      </c>
      <c r="H286" s="11">
        <f>VALUE(INDEX(SPY_All_Holdings!C$5:C$511,MATCH(A286,SPY_All_Holdings!B$5:B$510,0))/100)</f>
        <v>1.0289100000000001E-3</v>
      </c>
      <c r="I286" s="10">
        <f>(H286-G286)/H286</f>
        <v>-2.0621624036635628E-3</v>
      </c>
    </row>
    <row r="287" spans="1:9" x14ac:dyDescent="0.2">
      <c r="A287" s="6" t="s">
        <v>1568</v>
      </c>
      <c r="B287" s="6" t="s">
        <v>1567</v>
      </c>
      <c r="C287" s="6">
        <v>97.6</v>
      </c>
      <c r="D287" s="6">
        <v>12056.92</v>
      </c>
      <c r="E287" s="6">
        <v>123.3</v>
      </c>
      <c r="F287" s="7">
        <f>Table13[[#This Row],[Last]]*Table13[[#This Row],[Float]]</f>
        <v>12034.08</v>
      </c>
      <c r="G287" s="8">
        <f>Table13[[#This Row],[Float adjusted market cap]]/Table13[[#Totals],[Float adjusted market cap]]</f>
        <v>5.1283798683326044E-4</v>
      </c>
      <c r="H287" s="11">
        <f>VALUE(INDEX(SPY_All_Holdings!C$5:C$511,MATCH(A287,SPY_All_Holdings!B$5:B$510,0))/100)</f>
        <v>5.1181000000000002E-4</v>
      </c>
      <c r="I287" s="10">
        <f>(H287-G287)/H287</f>
        <v>-2.0085321374346231E-3</v>
      </c>
    </row>
    <row r="288" spans="1:9" x14ac:dyDescent="0.2">
      <c r="A288" s="6" t="s">
        <v>1875</v>
      </c>
      <c r="B288" s="6" t="s">
        <v>2320</v>
      </c>
      <c r="C288" s="6">
        <v>24.13</v>
      </c>
      <c r="D288" s="6">
        <v>8124.35</v>
      </c>
      <c r="E288" s="6">
        <v>334.68</v>
      </c>
      <c r="F288" s="7">
        <f>Table13[[#This Row],[Last]]*Table13[[#This Row],[Float]]</f>
        <v>8075.8283999999994</v>
      </c>
      <c r="G288" s="8">
        <f>Table13[[#This Row],[Float adjusted market cap]]/Table13[[#Totals],[Float adjusted market cap]]</f>
        <v>3.4415523070038345E-4</v>
      </c>
      <c r="H288" s="11">
        <f>VALUE(INDEX(SPY_All_Holdings!C$5:C$511,MATCH(A288,SPY_All_Holdings!B$5:B$510,0))/100)</f>
        <v>3.4347000000000002E-4</v>
      </c>
      <c r="I288" s="10">
        <f>(H288-G288)/H288</f>
        <v>-1.9950234383889023E-3</v>
      </c>
    </row>
    <row r="289" spans="1:9" x14ac:dyDescent="0.2">
      <c r="A289" s="6" t="s">
        <v>40</v>
      </c>
      <c r="B289" s="6" t="s">
        <v>2264</v>
      </c>
      <c r="C289" s="6">
        <v>110.84</v>
      </c>
      <c r="D289" s="6">
        <v>384584.43</v>
      </c>
      <c r="E289" s="6">
        <v>3451.04</v>
      </c>
      <c r="F289" s="7">
        <f>Table13[[#This Row],[Last]]*Table13[[#This Row],[Float]]</f>
        <v>382513.27360000001</v>
      </c>
      <c r="G289" s="8">
        <f>Table13[[#This Row],[Float adjusted market cap]]/Table13[[#Totals],[Float adjusted market cap]]</f>
        <v>1.6300983304916052E-2</v>
      </c>
      <c r="H289" s="11">
        <f>VALUE(INDEX(SPY_All_Holdings!C$5:C$511,MATCH(A289,SPY_All_Holdings!B$5:B$510,0))/100)</f>
        <v>1.6270119999999999E-2</v>
      </c>
      <c r="I289" s="10">
        <f>(H289-G289)/H289</f>
        <v>-1.8969316093583356E-3</v>
      </c>
    </row>
    <row r="290" spans="1:9" x14ac:dyDescent="0.2">
      <c r="A290" s="6" t="s">
        <v>667</v>
      </c>
      <c r="B290" s="6" t="s">
        <v>666</v>
      </c>
      <c r="C290" s="6">
        <v>64.84</v>
      </c>
      <c r="D290" s="6">
        <v>38475.279999999999</v>
      </c>
      <c r="E290" s="6">
        <v>544.51</v>
      </c>
      <c r="F290" s="7">
        <f>Table13[[#This Row],[Last]]*Table13[[#This Row],[Float]]</f>
        <v>35306.028400000003</v>
      </c>
      <c r="G290" s="8">
        <f>Table13[[#This Row],[Float adjusted market cap]]/Table13[[#Totals],[Float adjusted market cap]]</f>
        <v>1.5045830281778018E-3</v>
      </c>
      <c r="H290" s="11">
        <f>VALUE(INDEX(SPY_All_Holdings!C$5:C$511,MATCH(A290,SPY_All_Holdings!B$5:B$510,0))/100)</f>
        <v>1.5018999999999998E-3</v>
      </c>
      <c r="I290" s="10">
        <f>(H290-G290)/H290</f>
        <v>-1.7864226498448352E-3</v>
      </c>
    </row>
    <row r="291" spans="1:9" x14ac:dyDescent="0.2">
      <c r="A291" s="6" t="s">
        <v>313</v>
      </c>
      <c r="B291" s="6" t="s">
        <v>2105</v>
      </c>
      <c r="C291" s="6">
        <v>100.73</v>
      </c>
      <c r="D291" s="6">
        <v>87735.83</v>
      </c>
      <c r="E291" s="6">
        <v>716.3</v>
      </c>
      <c r="F291" s="7">
        <f>Table13[[#This Row],[Last]]*Table13[[#This Row],[Float]]</f>
        <v>72152.899000000005</v>
      </c>
      <c r="G291" s="8">
        <f>Table13[[#This Row],[Float adjusted market cap]]/Table13[[#Totals],[Float adjusted market cap]]</f>
        <v>3.0748297723917056E-3</v>
      </c>
      <c r="H291" s="11">
        <f>VALUE(INDEX(SPY_All_Holdings!C$5:C$511,MATCH(A291,SPY_All_Holdings!B$5:B$510,0))/100)</f>
        <v>3.0704300000000003E-3</v>
      </c>
      <c r="I291" s="10">
        <f>(H291-G291)/H291</f>
        <v>-1.4329499098514752E-3</v>
      </c>
    </row>
    <row r="292" spans="1:9" x14ac:dyDescent="0.2">
      <c r="A292" s="6" t="s">
        <v>233</v>
      </c>
      <c r="B292" s="6" t="s">
        <v>2069</v>
      </c>
      <c r="C292" s="6">
        <v>159.11000000000001</v>
      </c>
      <c r="D292" s="6">
        <v>97910.57</v>
      </c>
      <c r="E292" s="6">
        <v>614.17999999999995</v>
      </c>
      <c r="F292" s="7">
        <f>Table13[[#This Row],[Last]]*Table13[[#This Row],[Float]]</f>
        <v>97722.179799999998</v>
      </c>
      <c r="G292" s="8">
        <f>Table13[[#This Row],[Float adjusted market cap]]/Table13[[#Totals],[Float adjusted market cap]]</f>
        <v>4.1644767159259299E-3</v>
      </c>
      <c r="H292" s="11">
        <f>VALUE(INDEX(SPY_All_Holdings!C$5:C$511,MATCH(A292,SPY_All_Holdings!B$5:B$510,0))/100)</f>
        <v>4.1586000000000001E-3</v>
      </c>
      <c r="I292" s="10">
        <f>(H292-G292)/H292</f>
        <v>-1.4131476761241272E-3</v>
      </c>
    </row>
    <row r="293" spans="1:9" x14ac:dyDescent="0.2">
      <c r="A293" s="6" t="s">
        <v>567</v>
      </c>
      <c r="B293" s="6" t="s">
        <v>566</v>
      </c>
      <c r="C293" s="6">
        <v>81.02</v>
      </c>
      <c r="D293" s="6">
        <v>41413.94</v>
      </c>
      <c r="E293" s="6">
        <v>510.02</v>
      </c>
      <c r="F293" s="7">
        <f>Table13[[#This Row],[Last]]*Table13[[#This Row],[Float]]</f>
        <v>41321.820399999997</v>
      </c>
      <c r="G293" s="8">
        <f>Table13[[#This Row],[Float adjusted market cap]]/Table13[[#Totals],[Float adjusted market cap]]</f>
        <v>1.7609488374866673E-3</v>
      </c>
      <c r="H293" s="11">
        <f>VALUE(INDEX(SPY_All_Holdings!C$5:C$511,MATCH(A293,SPY_All_Holdings!B$5:B$510,0))/100)</f>
        <v>1.75848E-3</v>
      </c>
      <c r="I293" s="10">
        <f>(H293-G293)/H293</f>
        <v>-1.4039610838151699E-3</v>
      </c>
    </row>
    <row r="294" spans="1:9" x14ac:dyDescent="0.2">
      <c r="A294" s="6" t="s">
        <v>342</v>
      </c>
      <c r="B294" s="6" t="s">
        <v>2131</v>
      </c>
      <c r="C294" s="6">
        <v>144.5</v>
      </c>
      <c r="D294" s="6">
        <v>67070.98</v>
      </c>
      <c r="E294" s="6">
        <v>460.98</v>
      </c>
      <c r="F294" s="7">
        <f>Table13[[#This Row],[Last]]*Table13[[#This Row],[Float]]</f>
        <v>66611.61</v>
      </c>
      <c r="G294" s="8">
        <f>Table13[[#This Row],[Float adjusted market cap]]/Table13[[#Totals],[Float adjusted market cap]]</f>
        <v>2.8386851319022544E-3</v>
      </c>
      <c r="H294" s="11">
        <f>VALUE(INDEX(SPY_All_Holdings!C$5:C$511,MATCH(A294,SPY_All_Holdings!B$5:B$510,0))/100)</f>
        <v>2.8350399999999996E-3</v>
      </c>
      <c r="I294" s="10">
        <f>(H294-G294)/H294</f>
        <v>-1.285742671092747E-3</v>
      </c>
    </row>
    <row r="295" spans="1:9" x14ac:dyDescent="0.2">
      <c r="A295" s="6" t="s">
        <v>213</v>
      </c>
      <c r="B295" s="6" t="s">
        <v>2219</v>
      </c>
      <c r="C295" s="6">
        <v>79.06</v>
      </c>
      <c r="D295" s="6">
        <v>103331.42</v>
      </c>
      <c r="E295" s="6">
        <v>1297.98</v>
      </c>
      <c r="F295" s="7">
        <f>Table13[[#This Row],[Last]]*Table13[[#This Row],[Float]]</f>
        <v>102618.2988</v>
      </c>
      <c r="G295" s="8">
        <f>Table13[[#This Row],[Float adjusted market cap]]/Table13[[#Totals],[Float adjusted market cap]]</f>
        <v>4.3731271330127433E-3</v>
      </c>
      <c r="H295" s="11">
        <f>VALUE(INDEX(SPY_All_Holdings!C$5:C$511,MATCH(A295,SPY_All_Holdings!B$5:B$510,0))/100)</f>
        <v>4.3676100000000001E-3</v>
      </c>
      <c r="I295" s="10">
        <f>(H295-G295)/H295</f>
        <v>-1.2631926872461604E-3</v>
      </c>
    </row>
    <row r="296" spans="1:9" x14ac:dyDescent="0.2">
      <c r="A296" s="6" t="s">
        <v>932</v>
      </c>
      <c r="B296" s="6" t="s">
        <v>2065</v>
      </c>
      <c r="C296" s="6">
        <v>56.42</v>
      </c>
      <c r="D296" s="6">
        <v>27081.599999999999</v>
      </c>
      <c r="E296" s="6">
        <v>427.93</v>
      </c>
      <c r="F296" s="7">
        <f>Table13[[#This Row],[Last]]*Table13[[#This Row],[Float]]</f>
        <v>24143.810600000001</v>
      </c>
      <c r="G296" s="8">
        <f>Table13[[#This Row],[Float adjusted market cap]]/Table13[[#Totals],[Float adjusted market cap]]</f>
        <v>1.0288998596143233E-3</v>
      </c>
      <c r="H296" s="11">
        <f>VALUE(INDEX(SPY_All_Holdings!C$5:C$511,MATCH(A296,SPY_All_Holdings!B$5:B$510,0))/100)</f>
        <v>1.0276200000000001E-3</v>
      </c>
      <c r="I296" s="10">
        <f>(H296-G296)/H296</f>
        <v>-1.2454600088779538E-3</v>
      </c>
    </row>
    <row r="297" spans="1:9" x14ac:dyDescent="0.2">
      <c r="A297" s="6" t="s">
        <v>83</v>
      </c>
      <c r="B297" s="6" t="s">
        <v>2414</v>
      </c>
      <c r="C297" s="6">
        <v>225.39</v>
      </c>
      <c r="D297" s="6">
        <v>218402.91</v>
      </c>
      <c r="E297" s="6">
        <v>962.75</v>
      </c>
      <c r="F297" s="7">
        <f>Table13[[#This Row],[Last]]*Table13[[#This Row],[Float]]</f>
        <v>216994.22249999997</v>
      </c>
      <c r="G297" s="8">
        <f>Table13[[#This Row],[Float adjusted market cap]]/Table13[[#Totals],[Float adjusted market cap]]</f>
        <v>9.2473109885715058E-3</v>
      </c>
      <c r="H297" s="11">
        <f>VALUE(INDEX(SPY_All_Holdings!C$5:C$511,MATCH(A297,SPY_All_Holdings!B$5:B$510,0))/100)</f>
        <v>9.2370000000000004E-3</v>
      </c>
      <c r="I297" s="10">
        <f>(H297-G297)/H297</f>
        <v>-1.1162702794744388E-3</v>
      </c>
    </row>
    <row r="298" spans="1:9" x14ac:dyDescent="0.2">
      <c r="A298" s="6" t="s">
        <v>1168</v>
      </c>
      <c r="B298" s="6" t="s">
        <v>2243</v>
      </c>
      <c r="C298" s="6">
        <v>145.30000000000001</v>
      </c>
      <c r="D298" s="6">
        <v>17297.38</v>
      </c>
      <c r="E298" s="6">
        <v>118.56</v>
      </c>
      <c r="F298" s="7">
        <f>Table13[[#This Row],[Last]]*Table13[[#This Row],[Float]]</f>
        <v>17226.768</v>
      </c>
      <c r="G298" s="8">
        <f>Table13[[#This Row],[Float adjusted market cap]]/Table13[[#Totals],[Float adjusted market cap]]</f>
        <v>7.3412683152876109E-4</v>
      </c>
      <c r="H298" s="11">
        <f>VALUE(INDEX(SPY_All_Holdings!C$5:C$511,MATCH(A298,SPY_All_Holdings!B$5:B$510,0))/100)</f>
        <v>7.3333999999999997E-4</v>
      </c>
      <c r="I298" s="10">
        <f>(H298-G298)/H298</f>
        <v>-1.0729423306530656E-3</v>
      </c>
    </row>
    <row r="299" spans="1:9" x14ac:dyDescent="0.2">
      <c r="A299" s="6" t="s">
        <v>1140</v>
      </c>
      <c r="B299" s="6" t="s">
        <v>2391</v>
      </c>
      <c r="C299" s="6">
        <v>28.77</v>
      </c>
      <c r="D299" s="6">
        <v>17826.84</v>
      </c>
      <c r="E299" s="6">
        <v>615</v>
      </c>
      <c r="F299" s="7">
        <f>Table13[[#This Row],[Last]]*Table13[[#This Row],[Float]]</f>
        <v>17693.55</v>
      </c>
      <c r="G299" s="8">
        <f>Table13[[#This Row],[Float adjusted market cap]]/Table13[[#Totals],[Float adjusted market cap]]</f>
        <v>7.5401896629685326E-4</v>
      </c>
      <c r="H299" s="11">
        <f>VALUE(INDEX(SPY_All_Holdings!C$5:C$511,MATCH(A299,SPY_All_Holdings!B$5:B$510,0))/100)</f>
        <v>7.5321999999999997E-4</v>
      </c>
      <c r="I299" s="10">
        <f>(H299-G299)/H299</f>
        <v>-1.0607343098341586E-3</v>
      </c>
    </row>
    <row r="300" spans="1:9" x14ac:dyDescent="0.2">
      <c r="A300" s="6" t="s">
        <v>245</v>
      </c>
      <c r="B300" s="6" t="s">
        <v>2070</v>
      </c>
      <c r="C300" s="6">
        <v>188.92</v>
      </c>
      <c r="D300" s="6">
        <v>92809.21</v>
      </c>
      <c r="E300" s="6">
        <v>489.59</v>
      </c>
      <c r="F300" s="7">
        <f>Table13[[#This Row],[Last]]*Table13[[#This Row],[Float]]</f>
        <v>92493.342799999984</v>
      </c>
      <c r="G300" s="8">
        <f>Table13[[#This Row],[Float adjusted market cap]]/Table13[[#Totals],[Float adjusted market cap]]</f>
        <v>3.9416473645705061E-3</v>
      </c>
      <c r="H300" s="11">
        <f>VALUE(INDEX(SPY_All_Holdings!C$5:C$511,MATCH(A300,SPY_All_Holdings!B$5:B$510,0))/100)</f>
        <v>3.9375199999999999E-3</v>
      </c>
      <c r="I300" s="10">
        <f>(H300-G300)/H300</f>
        <v>-1.0482142491990388E-3</v>
      </c>
    </row>
    <row r="301" spans="1:9" x14ac:dyDescent="0.2">
      <c r="A301" s="6" t="s">
        <v>107</v>
      </c>
      <c r="B301" s="6" t="s">
        <v>2148</v>
      </c>
      <c r="C301" s="6">
        <v>42.6</v>
      </c>
      <c r="D301" s="6">
        <v>199102.68</v>
      </c>
      <c r="E301" s="6">
        <v>4634.68</v>
      </c>
      <c r="F301" s="7">
        <f>Table13[[#This Row],[Last]]*Table13[[#This Row],[Float]]</f>
        <v>197437.36800000002</v>
      </c>
      <c r="G301" s="8">
        <f>Table13[[#This Row],[Float adjusted market cap]]/Table13[[#Totals],[Float adjusted market cap]]</f>
        <v>8.4138864234555213E-3</v>
      </c>
      <c r="H301" s="11">
        <f>VALUE(INDEX(SPY_All_Holdings!C$5:C$511,MATCH(A301,SPY_All_Holdings!B$5:B$510,0))/100)</f>
        <v>8.4051200000000003E-3</v>
      </c>
      <c r="I301" s="10">
        <f>(H301-G301)/H301</f>
        <v>-1.0429861150728339E-3</v>
      </c>
    </row>
    <row r="302" spans="1:9" x14ac:dyDescent="0.2">
      <c r="A302" s="6" t="s">
        <v>727</v>
      </c>
      <c r="B302" s="6" t="s">
        <v>2097</v>
      </c>
      <c r="C302" s="6">
        <v>58.5</v>
      </c>
      <c r="D302" s="6">
        <v>32327.1</v>
      </c>
      <c r="E302" s="6">
        <v>551.12</v>
      </c>
      <c r="F302" s="7">
        <f>Table13[[#This Row],[Last]]*Table13[[#This Row],[Float]]</f>
        <v>32240.52</v>
      </c>
      <c r="G302" s="8">
        <f>Table13[[#This Row],[Float adjusted market cap]]/Table13[[#Totals],[Float adjusted market cap]]</f>
        <v>1.3739449439639318E-3</v>
      </c>
      <c r="H302" s="11">
        <f>VALUE(INDEX(SPY_All_Holdings!C$5:C$511,MATCH(A302,SPY_All_Holdings!B$5:B$510,0))/100)</f>
        <v>1.37273E-3</v>
      </c>
      <c r="I302" s="10">
        <f>(H302-G302)/H302</f>
        <v>-8.8505675838059438E-4</v>
      </c>
    </row>
    <row r="303" spans="1:9" x14ac:dyDescent="0.2">
      <c r="A303" s="6" t="s">
        <v>1676</v>
      </c>
      <c r="B303" s="6" t="s">
        <v>2127</v>
      </c>
      <c r="C303" s="6">
        <v>33.82</v>
      </c>
      <c r="D303" s="6">
        <v>13991.91</v>
      </c>
      <c r="E303" s="6">
        <v>310.29000000000002</v>
      </c>
      <c r="F303" s="7">
        <f>Table13[[#This Row],[Last]]*Table13[[#This Row],[Float]]</f>
        <v>10494.007800000001</v>
      </c>
      <c r="G303" s="8">
        <f>Table13[[#This Row],[Float adjusted market cap]]/Table13[[#Totals],[Float adjusted market cap]]</f>
        <v>4.4720708470980192E-4</v>
      </c>
      <c r="H303" s="11">
        <f>VALUE(INDEX(SPY_All_Holdings!C$5:C$511,MATCH(A303,SPY_All_Holdings!B$5:B$510,0))/100)</f>
        <v>4.4682000000000001E-4</v>
      </c>
      <c r="I303" s="10">
        <f>(H303-G303)/H303</f>
        <v>-8.6631016919992818E-4</v>
      </c>
    </row>
    <row r="304" spans="1:9" x14ac:dyDescent="0.2">
      <c r="A304" s="6" t="s">
        <v>775</v>
      </c>
      <c r="B304" s="6" t="s">
        <v>774</v>
      </c>
      <c r="C304" s="6">
        <v>137.83000000000001</v>
      </c>
      <c r="D304" s="6">
        <v>28778.9</v>
      </c>
      <c r="E304" s="6">
        <v>208.27</v>
      </c>
      <c r="F304" s="7">
        <f>Table13[[#This Row],[Last]]*Table13[[#This Row],[Float]]</f>
        <v>28705.854100000004</v>
      </c>
      <c r="G304" s="8">
        <f>Table13[[#This Row],[Float adjusted market cap]]/Table13[[#Totals],[Float adjusted market cap]]</f>
        <v>1.2233134919306917E-3</v>
      </c>
      <c r="H304" s="11">
        <f>VALUE(INDEX(SPY_All_Holdings!C$5:C$511,MATCH(A304,SPY_All_Holdings!B$5:B$510,0))/100)</f>
        <v>1.2222800000000001E-3</v>
      </c>
      <c r="I304" s="10">
        <f>(H304-G304)/H304</f>
        <v>-8.4554433574271406E-4</v>
      </c>
    </row>
    <row r="305" spans="1:9" x14ac:dyDescent="0.2">
      <c r="A305" s="6" t="s">
        <v>591</v>
      </c>
      <c r="B305" s="6" t="s">
        <v>2170</v>
      </c>
      <c r="C305" s="6">
        <v>58.52</v>
      </c>
      <c r="D305" s="6">
        <v>41723.18</v>
      </c>
      <c r="E305" s="6">
        <v>657.79</v>
      </c>
      <c r="F305" s="7">
        <f>Table13[[#This Row],[Last]]*Table13[[#This Row],[Float]]</f>
        <v>38493.870799999997</v>
      </c>
      <c r="G305" s="8">
        <f>Table13[[#This Row],[Float adjusted market cap]]/Table13[[#Totals],[Float adjusted market cap]]</f>
        <v>1.6404344334167321E-3</v>
      </c>
      <c r="H305" s="11">
        <f>VALUE(INDEX(SPY_All_Holdings!C$5:C$511,MATCH(A305,SPY_All_Holdings!B$5:B$510,0))/100)</f>
        <v>1.6392799999999999E-3</v>
      </c>
      <c r="I305" s="10">
        <f>(H305-G305)/H305</f>
        <v>-7.0423199010062165E-4</v>
      </c>
    </row>
    <row r="306" spans="1:9" x14ac:dyDescent="0.2">
      <c r="A306" s="6" t="s">
        <v>767</v>
      </c>
      <c r="B306" s="6" t="s">
        <v>766</v>
      </c>
      <c r="C306" s="6">
        <v>196.12</v>
      </c>
      <c r="D306" s="6">
        <v>34073.69</v>
      </c>
      <c r="E306" s="6">
        <v>148.6</v>
      </c>
      <c r="F306" s="7">
        <f>Table13[[#This Row],[Last]]*Table13[[#This Row],[Float]]</f>
        <v>29143.432000000001</v>
      </c>
      <c r="G306" s="8">
        <f>Table13[[#This Row],[Float adjusted market cap]]/Table13[[#Totals],[Float adjusted market cap]]</f>
        <v>1.2419610802231681E-3</v>
      </c>
      <c r="H306" s="11">
        <f>VALUE(INDEX(SPY_All_Holdings!C$5:C$511,MATCH(A306,SPY_All_Holdings!B$5:B$510,0))/100)</f>
        <v>1.2413000000000001E-3</v>
      </c>
      <c r="I306" s="10">
        <f>(H306-G306)/H306</f>
        <v>-5.3257087180219132E-4</v>
      </c>
    </row>
    <row r="307" spans="1:9" x14ac:dyDescent="0.2">
      <c r="A307" s="6" t="s">
        <v>503</v>
      </c>
      <c r="B307" s="6" t="s">
        <v>502</v>
      </c>
      <c r="C307" s="6">
        <v>73.88</v>
      </c>
      <c r="D307" s="6">
        <v>47408.2</v>
      </c>
      <c r="E307" s="6">
        <v>637.73</v>
      </c>
      <c r="F307" s="7">
        <f>Table13[[#This Row],[Last]]*Table13[[#This Row],[Float]]</f>
        <v>47115.492399999996</v>
      </c>
      <c r="G307" s="8">
        <f>Table13[[#This Row],[Float adjusted market cap]]/Table13[[#Totals],[Float adjusted market cap]]</f>
        <v>2.007848898384736E-3</v>
      </c>
      <c r="H307" s="11">
        <f>VALUE(INDEX(SPY_All_Holdings!C$5:C$511,MATCH(A307,SPY_All_Holdings!B$5:B$510,0))/100)</f>
        <v>2.0068099999999999E-3</v>
      </c>
      <c r="I307" s="10">
        <f>(H307-G307)/H307</f>
        <v>-5.1768646993788229E-4</v>
      </c>
    </row>
    <row r="308" spans="1:9" x14ac:dyDescent="0.2">
      <c r="A308" s="6" t="s">
        <v>455</v>
      </c>
      <c r="B308" s="6" t="s">
        <v>454</v>
      </c>
      <c r="C308" s="6">
        <v>117.18</v>
      </c>
      <c r="D308" s="6">
        <v>52027.92</v>
      </c>
      <c r="E308" s="6">
        <v>443.31</v>
      </c>
      <c r="F308" s="7">
        <f>Table13[[#This Row],[Last]]*Table13[[#This Row],[Float]]</f>
        <v>51947.065800000004</v>
      </c>
      <c r="G308" s="8">
        <f>Table13[[#This Row],[Float adjusted market cap]]/Table13[[#Totals],[Float adjusted market cap]]</f>
        <v>2.2137486743288161E-3</v>
      </c>
      <c r="H308" s="11">
        <f>VALUE(INDEX(SPY_All_Holdings!C$5:C$511,MATCH(A308,SPY_All_Holdings!B$5:B$510,0))/100)</f>
        <v>2.2130299999999999E-3</v>
      </c>
      <c r="I308" s="10">
        <f>(H308-G308)/H308</f>
        <v>-3.24746762952207E-4</v>
      </c>
    </row>
    <row r="309" spans="1:9" x14ac:dyDescent="0.2">
      <c r="A309" s="6" t="s">
        <v>443</v>
      </c>
      <c r="B309" s="6" t="s">
        <v>2353</v>
      </c>
      <c r="C309" s="6">
        <v>123.72</v>
      </c>
      <c r="D309" s="6">
        <v>52547.97</v>
      </c>
      <c r="E309" s="6">
        <v>423.78</v>
      </c>
      <c r="F309" s="7">
        <f>Table13[[#This Row],[Last]]*Table13[[#This Row],[Float]]</f>
        <v>52430.061599999994</v>
      </c>
      <c r="G309" s="8">
        <f>Table13[[#This Row],[Float adjusted market cap]]/Table13[[#Totals],[Float adjusted market cap]]</f>
        <v>2.2343317678200436E-3</v>
      </c>
      <c r="H309" s="11">
        <f>VALUE(INDEX(SPY_All_Holdings!C$5:C$511,MATCH(A309,SPY_All_Holdings!B$5:B$510,0))/100)</f>
        <v>2.23362E-3</v>
      </c>
      <c r="I309" s="10">
        <f>(H309-G309)/H309</f>
        <v>-3.1866110620592776E-4</v>
      </c>
    </row>
    <row r="310" spans="1:9" x14ac:dyDescent="0.2">
      <c r="A310" s="6" t="s">
        <v>563</v>
      </c>
      <c r="B310" s="6" t="s">
        <v>2422</v>
      </c>
      <c r="C310" s="6">
        <v>94.55</v>
      </c>
      <c r="D310" s="6">
        <v>41409.78</v>
      </c>
      <c r="E310" s="6">
        <v>436.69</v>
      </c>
      <c r="F310" s="7">
        <f>Table13[[#This Row],[Last]]*Table13[[#This Row],[Float]]</f>
        <v>41289.039499999999</v>
      </c>
      <c r="G310" s="8">
        <f>Table13[[#This Row],[Float adjusted market cap]]/Table13[[#Totals],[Float adjusted market cap]]</f>
        <v>1.7595518639945032E-3</v>
      </c>
      <c r="H310" s="11">
        <f>VALUE(INDEX(SPY_All_Holdings!C$5:C$511,MATCH(A310,SPY_All_Holdings!B$5:B$510,0))/100)</f>
        <v>1.7594199999999998E-3</v>
      </c>
      <c r="I310" s="10">
        <f>(H310-G310)/H310</f>
        <v>-7.4947422732111468E-5</v>
      </c>
    </row>
    <row r="311" spans="1:9" x14ac:dyDescent="0.2">
      <c r="A311" s="6" t="s">
        <v>627</v>
      </c>
      <c r="B311" s="6" t="s">
        <v>2262</v>
      </c>
      <c r="C311" s="6">
        <v>39.56</v>
      </c>
      <c r="D311" s="6">
        <v>36710.69</v>
      </c>
      <c r="E311" s="6">
        <v>924.16</v>
      </c>
      <c r="F311" s="7">
        <f>Table13[[#This Row],[Last]]*Table13[[#This Row],[Float]]</f>
        <v>36559.7696</v>
      </c>
      <c r="G311" s="8">
        <f>Table13[[#This Row],[Float adjusted market cap]]/Table13[[#Totals],[Float adjusted market cap]]</f>
        <v>1.5580117998843148E-3</v>
      </c>
      <c r="H311" s="11">
        <f>VALUE(INDEX(SPY_All_Holdings!C$5:C$511,MATCH(A311,SPY_All_Holdings!B$5:B$510,0))/100)</f>
        <v>1.5579200000000002E-3</v>
      </c>
      <c r="I311" s="10">
        <f>(H311-G311)/H311</f>
        <v>-5.8924645883372251E-5</v>
      </c>
    </row>
    <row r="312" spans="1:9" x14ac:dyDescent="0.2">
      <c r="A312" s="6" t="s">
        <v>370</v>
      </c>
      <c r="B312" s="6" t="s">
        <v>2296</v>
      </c>
      <c r="C312" s="6">
        <v>42.51</v>
      </c>
      <c r="D312" s="6">
        <v>63568.56</v>
      </c>
      <c r="E312" s="6">
        <v>1490.74</v>
      </c>
      <c r="F312" s="7">
        <f>Table13[[#This Row],[Last]]*Table13[[#This Row],[Float]]</f>
        <v>63371.357400000001</v>
      </c>
      <c r="G312" s="8">
        <f>Table13[[#This Row],[Float adjusted market cap]]/Table13[[#Totals],[Float adjusted market cap]]</f>
        <v>2.7006002413069419E-3</v>
      </c>
      <c r="H312" s="11">
        <f>VALUE(INDEX(SPY_All_Holdings!C$5:C$511,MATCH(A312,SPY_All_Holdings!B$5:B$510,0))/100)</f>
        <v>2.70053E-3</v>
      </c>
      <c r="I312" s="10">
        <f>(H312-G312)/H312</f>
        <v>-2.6010193162784409E-5</v>
      </c>
    </row>
    <row r="313" spans="1:9" x14ac:dyDescent="0.2">
      <c r="A313" s="6" t="s">
        <v>1520</v>
      </c>
      <c r="B313" s="6" t="s">
        <v>2151</v>
      </c>
      <c r="C313" s="6">
        <v>44.39</v>
      </c>
      <c r="D313" s="6">
        <v>12500.22</v>
      </c>
      <c r="E313" s="6">
        <v>279.87</v>
      </c>
      <c r="F313" s="7">
        <f>Table13[[#This Row],[Last]]*Table13[[#This Row],[Float]]</f>
        <v>12423.4293</v>
      </c>
      <c r="G313" s="8">
        <f>Table13[[#This Row],[Float adjusted market cap]]/Table13[[#Totals],[Float adjusted market cap]]</f>
        <v>5.2943029062274322E-4</v>
      </c>
      <c r="H313" s="11">
        <f>VALUE(INDEX(SPY_All_Holdings!C$5:C$511,MATCH(A313,SPY_All_Holdings!B$5:B$510,0))/100)</f>
        <v>5.2943999999999995E-4</v>
      </c>
      <c r="I313" s="10">
        <f>(H313-G313)/H313</f>
        <v>1.833895674057552E-5</v>
      </c>
    </row>
    <row r="314" spans="1:9" x14ac:dyDescent="0.2">
      <c r="A314" s="6" t="s">
        <v>249</v>
      </c>
      <c r="B314" s="6" t="s">
        <v>2339</v>
      </c>
      <c r="C314" s="6">
        <v>1893.1</v>
      </c>
      <c r="D314" s="6">
        <v>92292.41</v>
      </c>
      <c r="E314" s="6">
        <v>48.63</v>
      </c>
      <c r="F314" s="7">
        <f>Table13[[#This Row],[Last]]*Table13[[#This Row],[Float]]</f>
        <v>92061.452999999994</v>
      </c>
      <c r="G314" s="8">
        <f>Table13[[#This Row],[Float adjusted market cap]]/Table13[[#Totals],[Float adjusted market cap]]</f>
        <v>3.9232421773384273E-3</v>
      </c>
      <c r="H314" s="11">
        <f>VALUE(INDEX(SPY_All_Holdings!C$5:C$511,MATCH(A314,SPY_All_Holdings!B$5:B$510,0))/100)</f>
        <v>3.9233599999999999E-3</v>
      </c>
      <c r="I314" s="10">
        <f>(H314-G314)/H314</f>
        <v>3.0031060512556416E-5</v>
      </c>
    </row>
    <row r="315" spans="1:9" x14ac:dyDescent="0.2">
      <c r="A315" s="6" t="s">
        <v>1787</v>
      </c>
      <c r="B315" s="6" t="s">
        <v>2346</v>
      </c>
      <c r="C315" s="6">
        <v>34.520000000000003</v>
      </c>
      <c r="D315" s="6">
        <v>10146.67</v>
      </c>
      <c r="E315" s="6">
        <v>268.55</v>
      </c>
      <c r="F315" s="7">
        <f>Table13[[#This Row],[Last]]*Table13[[#This Row],[Float]]</f>
        <v>9270.3460000000014</v>
      </c>
      <c r="G315" s="8">
        <f>Table13[[#This Row],[Float adjusted market cap]]/Table13[[#Totals],[Float adjusted market cap]]</f>
        <v>3.950601608006403E-4</v>
      </c>
      <c r="H315" s="11">
        <f>VALUE(INDEX(SPY_All_Holdings!C$5:C$511,MATCH(A315,SPY_All_Holdings!B$5:B$510,0))/100)</f>
        <v>3.9509000000000001E-4</v>
      </c>
      <c r="I315" s="10">
        <f>(H315-G315)/H315</f>
        <v>7.5525068616547414E-5</v>
      </c>
    </row>
    <row r="316" spans="1:9" x14ac:dyDescent="0.2">
      <c r="A316" s="6" t="s">
        <v>217</v>
      </c>
      <c r="B316" s="6" t="s">
        <v>216</v>
      </c>
      <c r="C316" s="6">
        <v>58.95</v>
      </c>
      <c r="D316" s="6">
        <v>102608.43</v>
      </c>
      <c r="E316" s="6">
        <v>1727.12</v>
      </c>
      <c r="F316" s="7">
        <f>Table13[[#This Row],[Last]]*Table13[[#This Row],[Float]]</f>
        <v>101813.724</v>
      </c>
      <c r="G316" s="8">
        <f>Table13[[#This Row],[Float adjusted market cap]]/Table13[[#Totals],[Float adjusted market cap]]</f>
        <v>4.3388397989839872E-3</v>
      </c>
      <c r="H316" s="11">
        <f>VALUE(INDEX(SPY_All_Holdings!C$5:C$511,MATCH(A316,SPY_All_Holdings!B$5:B$510,0))/100)</f>
        <v>4.3393500000000005E-3</v>
      </c>
      <c r="I316" s="10">
        <f>(H316-G316)/H316</f>
        <v>1.175754470170195E-4</v>
      </c>
    </row>
    <row r="317" spans="1:9" x14ac:dyDescent="0.2">
      <c r="A317" s="6" t="s">
        <v>815</v>
      </c>
      <c r="B317" s="6" t="s">
        <v>2085</v>
      </c>
      <c r="C317" s="6">
        <v>122.48</v>
      </c>
      <c r="D317" s="6">
        <v>27313.040000000001</v>
      </c>
      <c r="E317" s="6">
        <v>221.94</v>
      </c>
      <c r="F317" s="7">
        <f>Table13[[#This Row],[Last]]*Table13[[#This Row],[Float]]</f>
        <v>27183.211200000002</v>
      </c>
      <c r="G317" s="8">
        <f>Table13[[#This Row],[Float adjusted market cap]]/Table13[[#Totals],[Float adjusted market cap]]</f>
        <v>1.1584253476353272E-3</v>
      </c>
      <c r="H317" s="11">
        <f>VALUE(INDEX(SPY_All_Holdings!C$5:C$511,MATCH(A317,SPY_All_Holdings!B$5:B$510,0))/100)</f>
        <v>1.15858E-3</v>
      </c>
      <c r="I317" s="10">
        <f>(H317-G317)/H317</f>
        <v>1.3348440735446677E-4</v>
      </c>
    </row>
    <row r="318" spans="1:9" x14ac:dyDescent="0.2">
      <c r="A318" s="6" t="s">
        <v>731</v>
      </c>
      <c r="B318" s="6" t="s">
        <v>730</v>
      </c>
      <c r="C318" s="6">
        <v>67.86</v>
      </c>
      <c r="D318" s="6">
        <v>32301.43</v>
      </c>
      <c r="E318" s="6">
        <v>474.44</v>
      </c>
      <c r="F318" s="7">
        <f>Table13[[#This Row],[Last]]*Table13[[#This Row],[Float]]</f>
        <v>32195.4984</v>
      </c>
      <c r="G318" s="8">
        <f>Table13[[#This Row],[Float adjusted market cap]]/Table13[[#Totals],[Float adjusted market cap]]</f>
        <v>1.3720263272763234E-3</v>
      </c>
      <c r="H318" s="11">
        <f>VALUE(INDEX(SPY_All_Holdings!C$5:C$511,MATCH(A318,SPY_All_Holdings!B$5:B$510,0))/100)</f>
        <v>1.37224E-3</v>
      </c>
      <c r="I318" s="10">
        <f>(H318-G318)/H318</f>
        <v>1.5571089873248883E-4</v>
      </c>
    </row>
    <row r="319" spans="1:9" x14ac:dyDescent="0.2">
      <c r="A319" s="6" t="s">
        <v>479</v>
      </c>
      <c r="B319" s="6" t="s">
        <v>478</v>
      </c>
      <c r="C319" s="6">
        <v>164.83</v>
      </c>
      <c r="D319" s="6">
        <v>51239.05</v>
      </c>
      <c r="E319" s="6">
        <v>308.75</v>
      </c>
      <c r="F319" s="7">
        <f>Table13[[#This Row],[Last]]*Table13[[#This Row],[Float]]</f>
        <v>50891.262500000004</v>
      </c>
      <c r="G319" s="8">
        <f>Table13[[#This Row],[Float adjusted market cap]]/Table13[[#Totals],[Float adjusted market cap]]</f>
        <v>2.1687551194526714E-3</v>
      </c>
      <c r="H319" s="11">
        <f>VALUE(INDEX(SPY_All_Holdings!C$5:C$511,MATCH(A319,SPY_All_Holdings!B$5:B$510,0))/100)</f>
        <v>2.1691699999999998E-3</v>
      </c>
      <c r="I319" s="10">
        <f>(H319-G319)/H319</f>
        <v>1.9126234796185872E-4</v>
      </c>
    </row>
    <row r="320" spans="1:9" x14ac:dyDescent="0.2">
      <c r="A320" s="6" t="s">
        <v>487</v>
      </c>
      <c r="B320" s="6" t="s">
        <v>2153</v>
      </c>
      <c r="C320" s="6">
        <v>104.42</v>
      </c>
      <c r="D320" s="6">
        <v>50583.14</v>
      </c>
      <c r="E320" s="6">
        <v>480.96</v>
      </c>
      <c r="F320" s="7">
        <f>Table13[[#This Row],[Last]]*Table13[[#This Row],[Float]]</f>
        <v>50221.843199999996</v>
      </c>
      <c r="G320" s="8">
        <f>Table13[[#This Row],[Float adjusted market cap]]/Table13[[#Totals],[Float adjusted market cap]]</f>
        <v>2.1402275007099563E-3</v>
      </c>
      <c r="H320" s="11">
        <f>VALUE(INDEX(SPY_All_Holdings!C$5:C$511,MATCH(A320,SPY_All_Holdings!B$5:B$510,0))/100)</f>
        <v>2.14065E-3</v>
      </c>
      <c r="I320" s="10">
        <f>(H320-G320)/H320</f>
        <v>1.9736962606857437E-4</v>
      </c>
    </row>
    <row r="321" spans="1:9" x14ac:dyDescent="0.2">
      <c r="A321" s="6" t="s">
        <v>1468</v>
      </c>
      <c r="B321" s="6" t="s">
        <v>1467</v>
      </c>
      <c r="C321" s="6">
        <v>93.92</v>
      </c>
      <c r="D321" s="6">
        <v>13136.68</v>
      </c>
      <c r="E321" s="6">
        <v>139.31</v>
      </c>
      <c r="F321" s="7">
        <f>Table13[[#This Row],[Last]]*Table13[[#This Row],[Float]]</f>
        <v>13083.995200000001</v>
      </c>
      <c r="G321" s="8">
        <f>Table13[[#This Row],[Float adjusted market cap]]/Table13[[#Totals],[Float adjusted market cap]]</f>
        <v>5.5758061755481459E-4</v>
      </c>
      <c r="H321" s="11">
        <f>VALUE(INDEX(SPY_All_Holdings!C$5:C$511,MATCH(A321,SPY_All_Holdings!B$5:B$510,0))/100)</f>
        <v>5.5772000000000005E-4</v>
      </c>
      <c r="I321" s="10">
        <f>(H321-G321)/H321</f>
        <v>2.499147335319844E-4</v>
      </c>
    </row>
    <row r="322" spans="1:9" x14ac:dyDescent="0.2">
      <c r="A322" s="6" t="s">
        <v>659</v>
      </c>
      <c r="B322" s="6" t="s">
        <v>658</v>
      </c>
      <c r="C322" s="6">
        <v>137.03</v>
      </c>
      <c r="D322" s="6">
        <v>39589.89</v>
      </c>
      <c r="E322" s="6">
        <v>259.13</v>
      </c>
      <c r="F322" s="7">
        <f>Table13[[#This Row],[Last]]*Table13[[#This Row],[Float]]</f>
        <v>35508.583899999998</v>
      </c>
      <c r="G322" s="8">
        <f>Table13[[#This Row],[Float adjusted market cap]]/Table13[[#Totals],[Float adjusted market cap]]</f>
        <v>1.5132150262068993E-3</v>
      </c>
      <c r="H322" s="11">
        <f>VALUE(INDEX(SPY_All_Holdings!C$5:C$511,MATCH(A322,SPY_All_Holdings!B$5:B$510,0))/100)</f>
        <v>1.5138699999999998E-3</v>
      </c>
      <c r="I322" s="10">
        <f>(H322-G322)/H322</f>
        <v>4.3264863766407654E-4</v>
      </c>
    </row>
    <row r="323" spans="1:9" x14ac:dyDescent="0.2">
      <c r="A323" s="6" t="s">
        <v>471</v>
      </c>
      <c r="B323" s="6" t="s">
        <v>2149</v>
      </c>
      <c r="C323" s="6">
        <v>152.81</v>
      </c>
      <c r="D323" s="6">
        <v>51820.62</v>
      </c>
      <c r="E323" s="6">
        <v>337.33</v>
      </c>
      <c r="F323" s="7">
        <f>Table13[[#This Row],[Last]]*Table13[[#This Row],[Float]]</f>
        <v>51547.397299999997</v>
      </c>
      <c r="G323" s="8">
        <f>Table13[[#This Row],[Float adjusted market cap]]/Table13[[#Totals],[Float adjusted market cap]]</f>
        <v>2.1967166129713486E-3</v>
      </c>
      <c r="H323" s="11">
        <f>VALUE(INDEX(SPY_All_Holdings!C$5:C$511,MATCH(A323,SPY_All_Holdings!B$5:B$510,0))/100)</f>
        <v>2.1992100000000001E-3</v>
      </c>
      <c r="I323" s="10">
        <f>(H323-G323)/H323</f>
        <v>1.1337648649521546E-3</v>
      </c>
    </row>
    <row r="324" spans="1:9" x14ac:dyDescent="0.2">
      <c r="A324" s="6" t="s">
        <v>803</v>
      </c>
      <c r="B324" s="6" t="s">
        <v>2098</v>
      </c>
      <c r="C324" s="6">
        <v>90.79</v>
      </c>
      <c r="D324" s="6">
        <v>27690.95</v>
      </c>
      <c r="E324" s="6">
        <v>303.57</v>
      </c>
      <c r="F324" s="7">
        <f>Table13[[#This Row],[Last]]*Table13[[#This Row],[Float]]</f>
        <v>27561.120300000002</v>
      </c>
      <c r="G324" s="8">
        <f>Table13[[#This Row],[Float adjusted market cap]]/Table13[[#Totals],[Float adjusted market cap]]</f>
        <v>1.1745301219138738E-3</v>
      </c>
      <c r="H324" s="11">
        <f>VALUE(INDEX(SPY_All_Holdings!C$5:C$511,MATCH(A324,SPY_All_Holdings!B$5:B$510,0))/100)</f>
        <v>1.1759100000000001E-3</v>
      </c>
      <c r="I324" s="10">
        <f>(H324-G324)/H324</f>
        <v>1.1734555247649053E-3</v>
      </c>
    </row>
    <row r="325" spans="1:9" x14ac:dyDescent="0.2">
      <c r="A325" s="6" t="s">
        <v>1851</v>
      </c>
      <c r="B325" s="6" t="s">
        <v>1850</v>
      </c>
      <c r="C325" s="6">
        <v>69.5</v>
      </c>
      <c r="D325" s="6">
        <v>8366.83</v>
      </c>
      <c r="E325" s="6">
        <v>119.14</v>
      </c>
      <c r="F325" s="7">
        <f>Table13[[#This Row],[Last]]*Table13[[#This Row],[Float]]</f>
        <v>8280.23</v>
      </c>
      <c r="G325" s="8">
        <f>Table13[[#This Row],[Float adjusted market cap]]/Table13[[#Totals],[Float adjusted market cap]]</f>
        <v>3.5286590115043011E-4</v>
      </c>
      <c r="H325" s="11">
        <f>VALUE(INDEX(SPY_All_Holdings!C$5:C$511,MATCH(A325,SPY_All_Holdings!B$5:B$510,0))/100)</f>
        <v>3.5331000000000002E-4</v>
      </c>
      <c r="I325" s="10">
        <f>(H325-G325)/H325</f>
        <v>1.256966543743205E-3</v>
      </c>
    </row>
    <row r="326" spans="1:9" x14ac:dyDescent="0.2">
      <c r="A326" s="6" t="s">
        <v>1112</v>
      </c>
      <c r="B326" s="6" t="s">
        <v>2389</v>
      </c>
      <c r="C326" s="6">
        <v>99.92</v>
      </c>
      <c r="D326" s="6">
        <v>18295.349999999999</v>
      </c>
      <c r="E326" s="6">
        <v>182.47</v>
      </c>
      <c r="F326" s="7">
        <f>Table13[[#This Row],[Last]]*Table13[[#This Row],[Float]]</f>
        <v>18232.402399999999</v>
      </c>
      <c r="G326" s="8">
        <f>Table13[[#This Row],[Float adjusted market cap]]/Table13[[#Totals],[Float adjusted market cap]]</f>
        <v>7.7698241510359793E-4</v>
      </c>
      <c r="H326" s="11">
        <f>VALUE(INDEX(SPY_All_Holdings!C$5:C$511,MATCH(A326,SPY_All_Holdings!B$5:B$510,0))/100)</f>
        <v>7.7798000000000006E-4</v>
      </c>
      <c r="I326" s="10">
        <f>(H326-G326)/H326</f>
        <v>1.2822757608192009E-3</v>
      </c>
    </row>
    <row r="327" spans="1:9" x14ac:dyDescent="0.2">
      <c r="A327" s="6" t="s">
        <v>1216</v>
      </c>
      <c r="B327" s="6" t="s">
        <v>1215</v>
      </c>
      <c r="C327" s="6">
        <v>104</v>
      </c>
      <c r="D327" s="6">
        <v>16511.349999999999</v>
      </c>
      <c r="E327" s="6">
        <v>157.57</v>
      </c>
      <c r="F327" s="7">
        <f>Table13[[#This Row],[Last]]*Table13[[#This Row],[Float]]</f>
        <v>16387.28</v>
      </c>
      <c r="G327" s="8">
        <f>Table13[[#This Row],[Float adjusted market cap]]/Table13[[#Totals],[Float adjusted market cap]]</f>
        <v>6.9835165503910157E-4</v>
      </c>
      <c r="H327" s="11">
        <f>VALUE(INDEX(SPY_All_Holdings!C$5:C$511,MATCH(A327,SPY_All_Holdings!B$5:B$510,0))/100)</f>
        <v>6.9932999999999996E-4</v>
      </c>
      <c r="I327" s="10">
        <f>(H327-G327)/H327</f>
        <v>1.3989746770457312E-3</v>
      </c>
    </row>
    <row r="328" spans="1:9" x14ac:dyDescent="0.2">
      <c r="A328" s="6" t="s">
        <v>1736</v>
      </c>
      <c r="B328" s="6" t="s">
        <v>2435</v>
      </c>
      <c r="C328" s="6">
        <v>21.18</v>
      </c>
      <c r="D328" s="6">
        <v>9727.9699999999993</v>
      </c>
      <c r="E328" s="6">
        <v>458.01</v>
      </c>
      <c r="F328" s="7">
        <f>Table13[[#This Row],[Last]]*Table13[[#This Row],[Float]]</f>
        <v>9700.6517999999996</v>
      </c>
      <c r="G328" s="8">
        <f>Table13[[#This Row],[Float adjusted market cap]]/Table13[[#Totals],[Float adjusted market cap]]</f>
        <v>4.133978451267105E-4</v>
      </c>
      <c r="H328" s="11">
        <f>VALUE(INDEX(SPY_All_Holdings!C$5:C$511,MATCH(A328,SPY_All_Holdings!B$5:B$510,0))/100)</f>
        <v>4.1399999999999998E-4</v>
      </c>
      <c r="I328" s="10">
        <f>(H328-G328)/H328</f>
        <v>1.4544803702644391E-3</v>
      </c>
    </row>
    <row r="329" spans="1:9" x14ac:dyDescent="0.2">
      <c r="A329" s="6" t="s">
        <v>1990</v>
      </c>
      <c r="B329" s="6" t="s">
        <v>2162</v>
      </c>
      <c r="C329" s="6">
        <v>32.11</v>
      </c>
      <c r="D329" s="6">
        <v>5256.99</v>
      </c>
      <c r="E329" s="6">
        <v>161.77000000000001</v>
      </c>
      <c r="F329" s="7">
        <f>Table13[[#This Row],[Last]]*Table13[[#This Row],[Float]]</f>
        <v>5194.4346999999998</v>
      </c>
      <c r="G329" s="8">
        <f>Table13[[#This Row],[Float adjusted market cap]]/Table13[[#Totals],[Float adjusted market cap]]</f>
        <v>2.2136328113863554E-4</v>
      </c>
      <c r="H329" s="11">
        <f>VALUE(INDEX(SPY_All_Holdings!C$5:C$511,MATCH(A329,SPY_All_Holdings!B$5:B$510,0))/100)</f>
        <v>2.2169E-4</v>
      </c>
      <c r="I329" s="10">
        <f>(H329-G329)/H329</f>
        <v>1.4737645422186873E-3</v>
      </c>
    </row>
    <row r="330" spans="1:9" x14ac:dyDescent="0.2">
      <c r="A330" s="6" t="s">
        <v>390</v>
      </c>
      <c r="B330" s="6" t="s">
        <v>2077</v>
      </c>
      <c r="C330" s="6">
        <v>177.12</v>
      </c>
      <c r="D330" s="6">
        <v>58910.11</v>
      </c>
      <c r="E330" s="6">
        <v>331.67</v>
      </c>
      <c r="F330" s="7">
        <f>Table13[[#This Row],[Last]]*Table13[[#This Row],[Float]]</f>
        <v>58745.390400000004</v>
      </c>
      <c r="G330" s="8">
        <f>Table13[[#This Row],[Float adjusted market cap]]/Table13[[#Totals],[Float adjusted market cap]]</f>
        <v>2.503462478932328E-3</v>
      </c>
      <c r="H330" s="11">
        <f>VALUE(INDEX(SPY_All_Holdings!C$5:C$511,MATCH(A330,SPY_All_Holdings!B$5:B$510,0))/100)</f>
        <v>2.50716E-3</v>
      </c>
      <c r="I330" s="10">
        <f>(H330-G330)/H330</f>
        <v>1.4747846438488456E-3</v>
      </c>
    </row>
    <row r="331" spans="1:9" x14ac:dyDescent="0.2">
      <c r="A331" s="6" t="s">
        <v>843</v>
      </c>
      <c r="B331" s="6" t="s">
        <v>842</v>
      </c>
      <c r="C331" s="6">
        <v>206.14</v>
      </c>
      <c r="D331" s="6">
        <v>26468.37</v>
      </c>
      <c r="E331" s="6">
        <v>127.58</v>
      </c>
      <c r="F331" s="7">
        <f>Table13[[#This Row],[Last]]*Table13[[#This Row],[Float]]</f>
        <v>26299.341199999999</v>
      </c>
      <c r="G331" s="8">
        <f>Table13[[#This Row],[Float adjusted market cap]]/Table13[[#Totals],[Float adjusted market cap]]</f>
        <v>1.120758811313289E-3</v>
      </c>
      <c r="H331" s="11">
        <f>VALUE(INDEX(SPY_All_Holdings!C$5:C$511,MATCH(A331,SPY_All_Holdings!B$5:B$510,0))/100)</f>
        <v>1.12247E-3</v>
      </c>
      <c r="I331" s="10">
        <f>(H331-G331)/H331</f>
        <v>1.5244850078050616E-3</v>
      </c>
    </row>
    <row r="332" spans="1:9" x14ac:dyDescent="0.2">
      <c r="A332" s="6" t="s">
        <v>1680</v>
      </c>
      <c r="B332" s="6" t="s">
        <v>1679</v>
      </c>
      <c r="C332" s="6">
        <v>120.93</v>
      </c>
      <c r="D332" s="6">
        <v>13272.31</v>
      </c>
      <c r="E332" s="6">
        <v>86.42</v>
      </c>
      <c r="F332" s="7">
        <f>Table13[[#This Row],[Last]]*Table13[[#This Row],[Float]]</f>
        <v>10450.770600000002</v>
      </c>
      <c r="G332" s="8">
        <f>Table13[[#This Row],[Float adjusted market cap]]/Table13[[#Totals],[Float adjusted market cap]]</f>
        <v>4.4536451106858411E-4</v>
      </c>
      <c r="H332" s="11">
        <f>VALUE(INDEX(SPY_All_Holdings!C$5:C$511,MATCH(A332,SPY_All_Holdings!B$5:B$510,0))/100)</f>
        <v>4.4608000000000001E-4</v>
      </c>
      <c r="I332" s="10">
        <f>(H332-G332)/H332</f>
        <v>1.6039475686332007E-3</v>
      </c>
    </row>
    <row r="333" spans="1:9" x14ac:dyDescent="0.2">
      <c r="A333" s="6" t="s">
        <v>1104</v>
      </c>
      <c r="B333" s="6" t="s">
        <v>1103</v>
      </c>
      <c r="C333" s="6">
        <v>74.34</v>
      </c>
      <c r="D333" s="6">
        <v>18480.919999999998</v>
      </c>
      <c r="E333" s="6">
        <v>247.91</v>
      </c>
      <c r="F333" s="7">
        <f>Table13[[#This Row],[Last]]*Table13[[#This Row],[Float]]</f>
        <v>18429.629400000002</v>
      </c>
      <c r="G333" s="8">
        <f>Table13[[#This Row],[Float adjusted market cap]]/Table13[[#Totals],[Float adjusted market cap]]</f>
        <v>7.8538733659565762E-4</v>
      </c>
      <c r="H333" s="11">
        <f>VALUE(INDEX(SPY_All_Holdings!C$5:C$511,MATCH(A333,SPY_All_Holdings!B$5:B$510,0))/100)</f>
        <v>7.8685000000000007E-4</v>
      </c>
      <c r="I333" s="10">
        <f>(H333-G333)/H333</f>
        <v>1.8588846722278119E-3</v>
      </c>
    </row>
    <row r="334" spans="1:9" x14ac:dyDescent="0.2">
      <c r="A334" s="6" t="s">
        <v>1720</v>
      </c>
      <c r="B334" s="6" t="s">
        <v>2200</v>
      </c>
      <c r="C334" s="6">
        <v>82.25</v>
      </c>
      <c r="D334" s="6">
        <v>10364.08</v>
      </c>
      <c r="E334" s="6">
        <v>121.85</v>
      </c>
      <c r="F334" s="7">
        <f>Table13[[#This Row],[Last]]*Table13[[#This Row],[Float]]</f>
        <v>10022.1625</v>
      </c>
      <c r="G334" s="8">
        <f>Table13[[#This Row],[Float adjusted market cap]]/Table13[[#Totals],[Float adjusted market cap]]</f>
        <v>4.2709917502757144E-4</v>
      </c>
      <c r="H334" s="11">
        <f>VALUE(INDEX(SPY_All_Holdings!C$5:C$511,MATCH(A334,SPY_All_Holdings!B$5:B$510,0))/100)</f>
        <v>4.2792999999999998E-4</v>
      </c>
      <c r="I334" s="10">
        <f>(H334-G334)/H334</f>
        <v>1.9414973767404391E-3</v>
      </c>
    </row>
    <row r="335" spans="1:9" x14ac:dyDescent="0.2">
      <c r="A335" s="6" t="s">
        <v>835</v>
      </c>
      <c r="B335" s="6" t="s">
        <v>2089</v>
      </c>
      <c r="C335" s="6">
        <v>178.98</v>
      </c>
      <c r="D335" s="6">
        <v>26549.53</v>
      </c>
      <c r="E335" s="6">
        <v>147.87</v>
      </c>
      <c r="F335" s="7">
        <f>Table13[[#This Row],[Last]]*Table13[[#This Row],[Float]]</f>
        <v>26465.7726</v>
      </c>
      <c r="G335" s="8">
        <f>Table13[[#This Row],[Float adjusted market cap]]/Table13[[#Totals],[Float adjusted market cap]]</f>
        <v>1.1278513638076917E-3</v>
      </c>
      <c r="H335" s="11">
        <f>VALUE(INDEX(SPY_All_Holdings!C$5:C$511,MATCH(A335,SPY_All_Holdings!B$5:B$510,0))/100)</f>
        <v>1.13013E-3</v>
      </c>
      <c r="I335" s="10">
        <f>(H335-G335)/H335</f>
        <v>2.0162602464392073E-3</v>
      </c>
    </row>
    <row r="336" spans="1:9" x14ac:dyDescent="0.2">
      <c r="A336" s="6" t="s">
        <v>1420</v>
      </c>
      <c r="B336" s="6" t="s">
        <v>2173</v>
      </c>
      <c r="C336" s="6">
        <v>101.02</v>
      </c>
      <c r="D336" s="6">
        <v>13738.72</v>
      </c>
      <c r="E336" s="6">
        <v>135.43</v>
      </c>
      <c r="F336" s="7">
        <f>Table13[[#This Row],[Last]]*Table13[[#This Row],[Float]]</f>
        <v>13681.1386</v>
      </c>
      <c r="G336" s="8">
        <f>Table13[[#This Row],[Float adjusted market cap]]/Table13[[#Totals],[Float adjusted market cap]]</f>
        <v>5.8302816477959359E-4</v>
      </c>
      <c r="H336" s="11">
        <f>VALUE(INDEX(SPY_All_Holdings!C$5:C$511,MATCH(A336,SPY_All_Holdings!B$5:B$510,0))/100)</f>
        <v>5.8425999999999997E-4</v>
      </c>
      <c r="I336" s="10">
        <f>(H336-G336)/H336</f>
        <v>2.108368227170053E-3</v>
      </c>
    </row>
    <row r="337" spans="1:9" x14ac:dyDescent="0.2">
      <c r="A337" s="6" t="s">
        <v>1240</v>
      </c>
      <c r="B337" s="6" t="s">
        <v>2180</v>
      </c>
      <c r="C337" s="6">
        <v>103.51</v>
      </c>
      <c r="D337" s="6">
        <v>16125.41</v>
      </c>
      <c r="E337" s="6">
        <v>153.69</v>
      </c>
      <c r="F337" s="7">
        <f>Table13[[#This Row],[Last]]*Table13[[#This Row],[Float]]</f>
        <v>15908.4519</v>
      </c>
      <c r="G337" s="8">
        <f>Table13[[#This Row],[Float adjusted market cap]]/Table13[[#Totals],[Float adjusted market cap]]</f>
        <v>6.7794617004621519E-4</v>
      </c>
      <c r="H337" s="11">
        <f>VALUE(INDEX(SPY_All_Holdings!C$5:C$511,MATCH(A337,SPY_All_Holdings!B$5:B$510,0))/100)</f>
        <v>6.7940000000000003E-4</v>
      </c>
      <c r="I337" s="10">
        <f>(H337-G337)/H337</f>
        <v>2.1398733496980332E-3</v>
      </c>
    </row>
    <row r="338" spans="1:9" x14ac:dyDescent="0.2">
      <c r="A338" s="6" t="s">
        <v>751</v>
      </c>
      <c r="B338" s="6" t="s">
        <v>750</v>
      </c>
      <c r="C338" s="6">
        <v>117.57</v>
      </c>
      <c r="D338" s="6">
        <v>29918.74</v>
      </c>
      <c r="E338" s="6">
        <v>253.42</v>
      </c>
      <c r="F338" s="7">
        <f>Table13[[#This Row],[Last]]*Table13[[#This Row],[Float]]</f>
        <v>29794.589399999997</v>
      </c>
      <c r="G338" s="8">
        <f>Table13[[#This Row],[Float adjusted market cap]]/Table13[[#Totals],[Float adjusted market cap]]</f>
        <v>1.2697104594966628E-3</v>
      </c>
      <c r="H338" s="11">
        <f>VALUE(INDEX(SPY_All_Holdings!C$5:C$511,MATCH(A338,SPY_All_Holdings!B$5:B$510,0))/100)</f>
        <v>1.2725200000000001E-3</v>
      </c>
      <c r="I338" s="10">
        <f>(H338-G338)/H338</f>
        <v>2.207855674832053E-3</v>
      </c>
    </row>
    <row r="339" spans="1:9" x14ac:dyDescent="0.2">
      <c r="A339" s="6" t="s">
        <v>595</v>
      </c>
      <c r="B339" s="6" t="s">
        <v>594</v>
      </c>
      <c r="C339" s="6">
        <v>265.20999999999998</v>
      </c>
      <c r="D339" s="6">
        <v>37887.9</v>
      </c>
      <c r="E339" s="6">
        <v>142.44</v>
      </c>
      <c r="F339" s="7">
        <f>Table13[[#This Row],[Last]]*Table13[[#This Row],[Float]]</f>
        <v>37776.5124</v>
      </c>
      <c r="G339" s="8">
        <f>Table13[[#This Row],[Float adjusted market cap]]/Table13[[#Totals],[Float adjusted market cap]]</f>
        <v>1.6098638673498681E-3</v>
      </c>
      <c r="H339" s="11">
        <f>VALUE(INDEX(SPY_All_Holdings!C$5:C$511,MATCH(A339,SPY_All_Holdings!B$5:B$510,0))/100)</f>
        <v>1.61349E-3</v>
      </c>
      <c r="I339" s="10">
        <f>(H339-G339)/H339</f>
        <v>2.2473846445480467E-3</v>
      </c>
    </row>
    <row r="340" spans="1:9" x14ac:dyDescent="0.2">
      <c r="A340" s="6" t="s">
        <v>1384</v>
      </c>
      <c r="B340" s="6" t="s">
        <v>2113</v>
      </c>
      <c r="C340" s="6">
        <v>43.94</v>
      </c>
      <c r="D340" s="6">
        <v>24380.77</v>
      </c>
      <c r="E340" s="6">
        <v>324.43</v>
      </c>
      <c r="F340" s="7">
        <f>Table13[[#This Row],[Last]]*Table13[[#This Row],[Float]]</f>
        <v>14255.4542</v>
      </c>
      <c r="G340" s="8">
        <f>Table13[[#This Row],[Float adjusted market cap]]/Table13[[#Totals],[Float adjusted market cap]]</f>
        <v>6.0750289455627248E-4</v>
      </c>
      <c r="H340" s="11">
        <f>VALUE(INDEX(SPY_All_Holdings!C$5:C$511,MATCH(A340,SPY_All_Holdings!B$5:B$510,0))/100)</f>
        <v>6.0888000000000001E-4</v>
      </c>
      <c r="I340" s="10">
        <f>(H340-G340)/H340</f>
        <v>2.2617025419253895E-3</v>
      </c>
    </row>
    <row r="341" spans="1:9" x14ac:dyDescent="0.2">
      <c r="A341" s="6" t="s">
        <v>723</v>
      </c>
      <c r="B341" s="6" t="s">
        <v>2208</v>
      </c>
      <c r="C341" s="6">
        <v>97.78</v>
      </c>
      <c r="D341" s="6">
        <v>32560.74</v>
      </c>
      <c r="E341" s="6">
        <v>330.53</v>
      </c>
      <c r="F341" s="7">
        <f>Table13[[#This Row],[Last]]*Table13[[#This Row],[Float]]</f>
        <v>32319.223399999999</v>
      </c>
      <c r="G341" s="8">
        <f>Table13[[#This Row],[Float adjusted market cap]]/Table13[[#Totals],[Float adjusted market cap]]</f>
        <v>1.3772989264214965E-3</v>
      </c>
      <c r="H341" s="11">
        <f>VALUE(INDEX(SPY_All_Holdings!C$5:C$511,MATCH(A341,SPY_All_Holdings!B$5:B$510,0))/100)</f>
        <v>1.3804399999999999E-3</v>
      </c>
      <c r="I341" s="10">
        <f>(H341-G341)/H341</f>
        <v>2.275414779710412E-3</v>
      </c>
    </row>
    <row r="342" spans="1:9" x14ac:dyDescent="0.2">
      <c r="A342" s="6" t="s">
        <v>1000</v>
      </c>
      <c r="B342" s="6" t="s">
        <v>999</v>
      </c>
      <c r="C342" s="6">
        <v>60.96</v>
      </c>
      <c r="D342" s="6">
        <v>22400.48</v>
      </c>
      <c r="E342" s="6">
        <v>362.1</v>
      </c>
      <c r="F342" s="7">
        <f>Table13[[#This Row],[Last]]*Table13[[#This Row],[Float]]</f>
        <v>22073.616000000002</v>
      </c>
      <c r="G342" s="8">
        <f>Table13[[#This Row],[Float adjusted market cap]]/Table13[[#Totals],[Float adjusted market cap]]</f>
        <v>9.406775417456464E-4</v>
      </c>
      <c r="H342" s="11">
        <f>VALUE(INDEX(SPY_All_Holdings!C$5:C$511,MATCH(A342,SPY_All_Holdings!B$5:B$510,0))/100)</f>
        <v>9.4284999999999996E-4</v>
      </c>
      <c r="I342" s="10">
        <f>(H342-G342)/H342</f>
        <v>2.3041398465859508E-3</v>
      </c>
    </row>
    <row r="343" spans="1:9" x14ac:dyDescent="0.2">
      <c r="A343" s="6" t="s">
        <v>423</v>
      </c>
      <c r="B343" s="6" t="s">
        <v>2369</v>
      </c>
      <c r="C343" s="6">
        <v>193.35</v>
      </c>
      <c r="D343" s="6">
        <v>55878.15</v>
      </c>
      <c r="E343" s="6">
        <v>288.45999999999998</v>
      </c>
      <c r="F343" s="7">
        <f>Table13[[#This Row],[Last]]*Table13[[#This Row],[Float]]</f>
        <v>55773.740999999995</v>
      </c>
      <c r="G343" s="8">
        <f>Table13[[#This Row],[Float adjusted market cap]]/Table13[[#Totals],[Float adjusted market cap]]</f>
        <v>2.376824240207783E-3</v>
      </c>
      <c r="H343" s="11">
        <f>VALUE(INDEX(SPY_All_Holdings!C$5:C$511,MATCH(A343,SPY_All_Holdings!B$5:B$510,0))/100)</f>
        <v>2.3825399999999998E-3</v>
      </c>
      <c r="I343" s="10">
        <f>(H343-G343)/H343</f>
        <v>2.3990194465641191E-3</v>
      </c>
    </row>
    <row r="344" spans="1:9" x14ac:dyDescent="0.2">
      <c r="A344" s="6" t="s">
        <v>1380</v>
      </c>
      <c r="B344" s="6" t="s">
        <v>1379</v>
      </c>
      <c r="C344" s="6">
        <v>229.64</v>
      </c>
      <c r="D344" s="6">
        <v>14434.94</v>
      </c>
      <c r="E344" s="6">
        <v>62.51</v>
      </c>
      <c r="F344" s="7">
        <f>Table13[[#This Row],[Last]]*Table13[[#This Row],[Float]]</f>
        <v>14354.796399999999</v>
      </c>
      <c r="G344" s="8">
        <f>Table13[[#This Row],[Float adjusted market cap]]/Table13[[#Totals],[Float adjusted market cap]]</f>
        <v>6.1173640919599457E-4</v>
      </c>
      <c r="H344" s="11">
        <f>VALUE(INDEX(SPY_All_Holdings!C$5:C$511,MATCH(A344,SPY_All_Holdings!B$5:B$510,0))/100)</f>
        <v>6.133E-4</v>
      </c>
      <c r="I344" s="10">
        <f>(H344-G344)/H344</f>
        <v>2.5494713908453194E-3</v>
      </c>
    </row>
    <row r="345" spans="1:9" x14ac:dyDescent="0.2">
      <c r="A345" s="6" t="s">
        <v>615</v>
      </c>
      <c r="B345" s="6" t="s">
        <v>2240</v>
      </c>
      <c r="C345" s="6">
        <v>22.41</v>
      </c>
      <c r="D345" s="6">
        <v>36967.089999999997</v>
      </c>
      <c r="E345" s="6">
        <v>1647.36</v>
      </c>
      <c r="F345" s="7">
        <f>Table13[[#This Row],[Last]]*Table13[[#This Row],[Float]]</f>
        <v>36917.337599999999</v>
      </c>
      <c r="G345" s="8">
        <f>Table13[[#This Row],[Float adjusted market cap]]/Table13[[#Totals],[Float adjusted market cap]]</f>
        <v>1.5732497286064103E-3</v>
      </c>
      <c r="H345" s="11">
        <f>VALUE(INDEX(SPY_All_Holdings!C$5:C$511,MATCH(A345,SPY_All_Holdings!B$5:B$510,0))/100)</f>
        <v>1.5773599999999999E-3</v>
      </c>
      <c r="I345" s="10">
        <f>(H345-G345)/H345</f>
        <v>2.6057915717335005E-3</v>
      </c>
    </row>
    <row r="346" spans="1:9" x14ac:dyDescent="0.2">
      <c r="A346" s="6" t="s">
        <v>26</v>
      </c>
      <c r="B346" s="6" t="s">
        <v>2203</v>
      </c>
      <c r="C346" s="6">
        <v>187.77</v>
      </c>
      <c r="D346" s="6">
        <v>545659.63</v>
      </c>
      <c r="E346" s="6">
        <v>2359.1999999999998</v>
      </c>
      <c r="F346" s="7">
        <f>Table13[[#This Row],[Last]]*Table13[[#This Row],[Float]]</f>
        <v>442986.984</v>
      </c>
      <c r="G346" s="8">
        <f>Table13[[#This Row],[Float adjusted market cap]]/Table13[[#Totals],[Float adjusted market cap]]</f>
        <v>1.8878098954627005E-2</v>
      </c>
      <c r="H346" s="11">
        <f>VALUE(INDEX(SPY_All_Holdings!C$5:C$511,MATCH(A346,SPY_All_Holdings!B$5:B$510,0))/100)</f>
        <v>1.8935649999999998E-2</v>
      </c>
      <c r="I346" s="10">
        <f>(H346-G346)/H346</f>
        <v>3.0392960037280473E-3</v>
      </c>
    </row>
    <row r="347" spans="1:9" x14ac:dyDescent="0.2">
      <c r="A347" s="6" t="s">
        <v>575</v>
      </c>
      <c r="B347" s="6" t="s">
        <v>2269</v>
      </c>
      <c r="C347" s="6">
        <v>112.7</v>
      </c>
      <c r="D347" s="6">
        <v>39659.129999999997</v>
      </c>
      <c r="E347" s="6">
        <v>350.69</v>
      </c>
      <c r="F347" s="7">
        <f>Table13[[#This Row],[Last]]*Table13[[#This Row],[Float]]</f>
        <v>39522.762999999999</v>
      </c>
      <c r="G347" s="8">
        <f>Table13[[#This Row],[Float adjusted market cap]]/Table13[[#Totals],[Float adjusted market cap]]</f>
        <v>1.6842811590921842E-3</v>
      </c>
      <c r="H347" s="11">
        <f>VALUE(INDEX(SPY_All_Holdings!C$5:C$511,MATCH(A347,SPY_All_Holdings!B$5:B$510,0))/100)</f>
        <v>1.6894200000000001E-3</v>
      </c>
      <c r="I347" s="10">
        <f>(H347-G347)/H347</f>
        <v>3.0417781888552502E-3</v>
      </c>
    </row>
    <row r="348" spans="1:9" x14ac:dyDescent="0.2">
      <c r="A348" s="6" t="s">
        <v>1300</v>
      </c>
      <c r="B348" s="6" t="s">
        <v>2245</v>
      </c>
      <c r="C348" s="6">
        <v>20.57</v>
      </c>
      <c r="D348" s="6">
        <v>15199.17</v>
      </c>
      <c r="E348" s="6">
        <v>729.57</v>
      </c>
      <c r="F348" s="7">
        <f>Table13[[#This Row],[Last]]*Table13[[#This Row],[Float]]</f>
        <v>15007.254900000002</v>
      </c>
      <c r="G348" s="8">
        <f>Table13[[#This Row],[Float adjusted market cap]]/Table13[[#Totals],[Float adjusted market cap]]</f>
        <v>6.3954123545876249E-4</v>
      </c>
      <c r="H348" s="11">
        <f>VALUE(INDEX(SPY_All_Holdings!C$5:C$511,MATCH(A348,SPY_All_Holdings!B$5:B$510,0))/100)</f>
        <v>6.4152000000000002E-4</v>
      </c>
      <c r="I348" s="10">
        <f>(H348-G348)/H348</f>
        <v>3.0844939226174236E-3</v>
      </c>
    </row>
    <row r="349" spans="1:9" x14ac:dyDescent="0.2">
      <c r="A349" s="6" t="s">
        <v>807</v>
      </c>
      <c r="B349" s="6" t="s">
        <v>2366</v>
      </c>
      <c r="C349" s="6">
        <v>272.5</v>
      </c>
      <c r="D349" s="6">
        <v>27893.64</v>
      </c>
      <c r="E349" s="6">
        <v>100.37</v>
      </c>
      <c r="F349" s="7">
        <f>Table13[[#This Row],[Last]]*Table13[[#This Row],[Float]]</f>
        <v>27350.825000000001</v>
      </c>
      <c r="G349" s="8">
        <f>Table13[[#This Row],[Float adjusted market cap]]/Table13[[#Totals],[Float adjusted market cap]]</f>
        <v>1.1655682886625991E-3</v>
      </c>
      <c r="H349" s="11">
        <f>VALUE(INDEX(SPY_All_Holdings!C$5:C$511,MATCH(A349,SPY_All_Holdings!B$5:B$510,0))/100)</f>
        <v>1.1695200000000001E-3</v>
      </c>
      <c r="I349" s="10">
        <f>(H349-G349)/H349</f>
        <v>3.3789172800815373E-3</v>
      </c>
    </row>
    <row r="350" spans="1:9" x14ac:dyDescent="0.2">
      <c r="A350" s="6" t="s">
        <v>944</v>
      </c>
      <c r="B350" s="6" t="s">
        <v>2258</v>
      </c>
      <c r="C350" s="6">
        <v>91.99</v>
      </c>
      <c r="D350" s="6">
        <v>23043.49</v>
      </c>
      <c r="E350" s="6">
        <v>249.91</v>
      </c>
      <c r="F350" s="7">
        <f>Table13[[#This Row],[Last]]*Table13[[#This Row],[Float]]</f>
        <v>22989.220899999997</v>
      </c>
      <c r="G350" s="8">
        <f>Table13[[#This Row],[Float adjusted market cap]]/Table13[[#Totals],[Float adjusted market cap]]</f>
        <v>9.7969647577721901E-4</v>
      </c>
      <c r="H350" s="11">
        <f>VALUE(INDEX(SPY_All_Holdings!C$5:C$511,MATCH(A350,SPY_All_Holdings!B$5:B$510,0))/100)</f>
        <v>9.8320000000000005E-4</v>
      </c>
      <c r="I350" s="10">
        <f>(H350-G350)/H350</f>
        <v>3.5633891606804712E-3</v>
      </c>
    </row>
    <row r="351" spans="1:9" x14ac:dyDescent="0.2">
      <c r="A351" s="6" t="s">
        <v>285</v>
      </c>
      <c r="B351" s="6" t="s">
        <v>2157</v>
      </c>
      <c r="C351" s="6">
        <v>189.38</v>
      </c>
      <c r="D351" s="6">
        <v>83172.86</v>
      </c>
      <c r="E351" s="6">
        <v>432.3</v>
      </c>
      <c r="F351" s="7">
        <f>Table13[[#This Row],[Last]]*Table13[[#This Row],[Float]]</f>
        <v>81868.974000000002</v>
      </c>
      <c r="G351" s="8">
        <f>Table13[[#This Row],[Float adjusted market cap]]/Table13[[#Totals],[Float adjusted market cap]]</f>
        <v>3.4888848844502069E-3</v>
      </c>
      <c r="H351" s="11">
        <f>VALUE(INDEX(SPY_All_Holdings!C$5:C$511,MATCH(A351,SPY_All_Holdings!B$5:B$510,0))/100)</f>
        <v>3.5015099999999998E-3</v>
      </c>
      <c r="I351" s="10">
        <f>(H351-G351)/H351</f>
        <v>3.605620303752631E-3</v>
      </c>
    </row>
    <row r="352" spans="1:9" x14ac:dyDescent="0.2">
      <c r="A352" s="6" t="s">
        <v>1256</v>
      </c>
      <c r="B352" s="6" t="s">
        <v>2409</v>
      </c>
      <c r="C352" s="6">
        <v>59.09</v>
      </c>
      <c r="D352" s="6">
        <v>15564.9</v>
      </c>
      <c r="E352" s="6">
        <v>262.52999999999997</v>
      </c>
      <c r="F352" s="7">
        <f>Table13[[#This Row],[Last]]*Table13[[#This Row],[Float]]</f>
        <v>15512.8977</v>
      </c>
      <c r="G352" s="8">
        <f>Table13[[#This Row],[Float adjusted market cap]]/Table13[[#Totals],[Float adjusted market cap]]</f>
        <v>6.6108944152094026E-4</v>
      </c>
      <c r="H352" s="11">
        <f>VALUE(INDEX(SPY_All_Holdings!C$5:C$511,MATCH(A352,SPY_All_Holdings!B$5:B$510,0))/100)</f>
        <v>6.6357000000000005E-4</v>
      </c>
      <c r="I352" s="10">
        <f>(H352-G352)/H352</f>
        <v>3.7382016653251067E-3</v>
      </c>
    </row>
    <row r="353" spans="1:9" x14ac:dyDescent="0.2">
      <c r="A353" s="6" t="s">
        <v>1204</v>
      </c>
      <c r="B353" s="6" t="s">
        <v>2327</v>
      </c>
      <c r="C353" s="6">
        <v>61.81</v>
      </c>
      <c r="D353" s="6">
        <v>16503.27</v>
      </c>
      <c r="E353" s="6">
        <v>266.64</v>
      </c>
      <c r="F353" s="7">
        <f>Table13[[#This Row],[Last]]*Table13[[#This Row],[Float]]</f>
        <v>16481.018400000001</v>
      </c>
      <c r="G353" s="8">
        <f>Table13[[#This Row],[Float adjusted market cap]]/Table13[[#Totals],[Float adjusted market cap]]</f>
        <v>7.0234636110262888E-4</v>
      </c>
      <c r="H353" s="11">
        <f>VALUE(INDEX(SPY_All_Holdings!C$5:C$511,MATCH(A353,SPY_All_Holdings!B$5:B$510,0))/100)</f>
        <v>7.0512000000000005E-4</v>
      </c>
      <c r="I353" s="10">
        <f>(H353-G353)/H353</f>
        <v>3.9335700269048871E-3</v>
      </c>
    </row>
    <row r="354" spans="1:9" x14ac:dyDescent="0.2">
      <c r="A354" s="6" t="s">
        <v>1236</v>
      </c>
      <c r="B354" s="6" t="s">
        <v>2147</v>
      </c>
      <c r="C354" s="6">
        <v>92.52</v>
      </c>
      <c r="D354" s="6">
        <v>16129.01</v>
      </c>
      <c r="E354" s="6">
        <v>173.13</v>
      </c>
      <c r="F354" s="7">
        <f>Table13[[#This Row],[Last]]*Table13[[#This Row],[Float]]</f>
        <v>16017.987599999999</v>
      </c>
      <c r="G354" s="8">
        <f>Table13[[#This Row],[Float adjusted market cap]]/Table13[[#Totals],[Float adjusted market cap]]</f>
        <v>6.8261408548922129E-4</v>
      </c>
      <c r="H354" s="11">
        <f>VALUE(INDEX(SPY_All_Holdings!C$5:C$511,MATCH(A354,SPY_All_Holdings!B$5:B$510,0))/100)</f>
        <v>6.8530999999999996E-4</v>
      </c>
      <c r="I354" s="10">
        <f>(H354-G354)/H354</f>
        <v>3.9338613339637086E-3</v>
      </c>
    </row>
    <row r="355" spans="1:9" x14ac:dyDescent="0.2">
      <c r="A355" s="6" t="s">
        <v>1120</v>
      </c>
      <c r="B355" s="6" t="s">
        <v>2152</v>
      </c>
      <c r="C355" s="6">
        <v>106.78</v>
      </c>
      <c r="D355" s="6">
        <v>18426.599999999999</v>
      </c>
      <c r="E355" s="6">
        <v>169.69</v>
      </c>
      <c r="F355" s="7">
        <f>Table13[[#This Row],[Last]]*Table13[[#This Row],[Float]]</f>
        <v>18119.498199999998</v>
      </c>
      <c r="G355" s="8">
        <f>Table13[[#This Row],[Float adjusted market cap]]/Table13[[#Totals],[Float adjusted market cap]]</f>
        <v>7.721709494466453E-4</v>
      </c>
      <c r="H355" s="11">
        <f>VALUE(INDEX(SPY_All_Holdings!C$5:C$511,MATCH(A355,SPY_All_Holdings!B$5:B$510,0))/100)</f>
        <v>7.7554000000000002E-4</v>
      </c>
      <c r="I355" s="10">
        <f>(H355-G355)/H355</f>
        <v>4.3441351230816159E-3</v>
      </c>
    </row>
    <row r="356" spans="1:9" x14ac:dyDescent="0.2">
      <c r="A356" s="6" t="s">
        <v>535</v>
      </c>
      <c r="B356" s="6" t="s">
        <v>2326</v>
      </c>
      <c r="C356" s="6">
        <v>154.03</v>
      </c>
      <c r="D356" s="6">
        <v>44075.53</v>
      </c>
      <c r="E356" s="6">
        <v>285.69</v>
      </c>
      <c r="F356" s="7">
        <f>Table13[[#This Row],[Last]]*Table13[[#This Row],[Float]]</f>
        <v>44004.830699999999</v>
      </c>
      <c r="G356" s="8">
        <f>Table13[[#This Row],[Float adjusted market cap]]/Table13[[#Totals],[Float adjusted market cap]]</f>
        <v>1.8752865850257315E-3</v>
      </c>
      <c r="H356" s="11">
        <f>VALUE(INDEX(SPY_All_Holdings!C$5:C$511,MATCH(A356,SPY_All_Holdings!B$5:B$510,0))/100)</f>
        <v>1.8837000000000001E-3</v>
      </c>
      <c r="I356" s="10">
        <f>(H356-G356)/H356</f>
        <v>4.466430415813862E-3</v>
      </c>
    </row>
    <row r="357" spans="1:9" x14ac:dyDescent="0.2">
      <c r="A357" s="6" t="s">
        <v>695</v>
      </c>
      <c r="B357" s="6" t="s">
        <v>2294</v>
      </c>
      <c r="C357" s="6">
        <v>162.30000000000001</v>
      </c>
      <c r="D357" s="6">
        <v>33835.33</v>
      </c>
      <c r="E357" s="6">
        <v>207.95</v>
      </c>
      <c r="F357" s="7">
        <f>Table13[[#This Row],[Last]]*Table13[[#This Row],[Float]]</f>
        <v>33750.285000000003</v>
      </c>
      <c r="G357" s="8">
        <f>Table13[[#This Row],[Float adjusted market cap]]/Table13[[#Totals],[Float adjusted market cap]]</f>
        <v>1.438284290485753E-3</v>
      </c>
      <c r="H357" s="11">
        <f>VALUE(INDEX(SPY_All_Holdings!C$5:C$511,MATCH(A357,SPY_All_Holdings!B$5:B$510,0))/100)</f>
        <v>1.4447399999999999E-3</v>
      </c>
      <c r="I357" s="10">
        <f>(H357-G357)/H357</f>
        <v>4.4684230479164972E-3</v>
      </c>
    </row>
    <row r="358" spans="1:9" x14ac:dyDescent="0.2">
      <c r="A358" s="6" t="s">
        <v>1827</v>
      </c>
      <c r="B358" s="6" t="s">
        <v>2374</v>
      </c>
      <c r="C358" s="6">
        <v>48.65</v>
      </c>
      <c r="D358" s="6">
        <v>8776.17</v>
      </c>
      <c r="E358" s="6">
        <v>178.19</v>
      </c>
      <c r="F358" s="7">
        <f>Table13[[#This Row],[Last]]*Table13[[#This Row],[Float]]</f>
        <v>8668.9434999999994</v>
      </c>
      <c r="G358" s="8">
        <f>Table13[[#This Row],[Float adjusted market cap]]/Table13[[#Totals],[Float adjusted market cap]]</f>
        <v>3.6943111002347322E-4</v>
      </c>
      <c r="H358" s="11">
        <f>VALUE(INDEX(SPY_All_Holdings!C$5:C$511,MATCH(A358,SPY_All_Holdings!B$5:B$510,0))/100)</f>
        <v>3.7112000000000001E-4</v>
      </c>
      <c r="I358" s="10">
        <f>(H358-G358)/H358</f>
        <v>4.5507921333444393E-3</v>
      </c>
    </row>
    <row r="359" spans="1:9" x14ac:dyDescent="0.2">
      <c r="A359" s="6" t="s">
        <v>1692</v>
      </c>
      <c r="B359" s="6" t="s">
        <v>2379</v>
      </c>
      <c r="C359" s="6">
        <v>183.76</v>
      </c>
      <c r="D359" s="6">
        <v>10475.61</v>
      </c>
      <c r="E359" s="6">
        <v>56.4</v>
      </c>
      <c r="F359" s="7">
        <f>Table13[[#This Row],[Last]]*Table13[[#This Row],[Float]]</f>
        <v>10364.063999999998</v>
      </c>
      <c r="G359" s="8">
        <f>Table13[[#This Row],[Float adjusted market cap]]/Table13[[#Totals],[Float adjusted market cap]]</f>
        <v>4.4166946847379009E-4</v>
      </c>
      <c r="H359" s="11">
        <f>VALUE(INDEX(SPY_All_Holdings!C$5:C$511,MATCH(A359,SPY_All_Holdings!B$5:B$510,0))/100)</f>
        <v>4.4373999999999998E-4</v>
      </c>
      <c r="I359" s="10">
        <f>(H359-G359)/H359</f>
        <v>4.6660916892997829E-3</v>
      </c>
    </row>
    <row r="360" spans="1:9" x14ac:dyDescent="0.2">
      <c r="A360" s="6" t="s">
        <v>655</v>
      </c>
      <c r="B360" s="6" t="s">
        <v>2076</v>
      </c>
      <c r="C360" s="6">
        <v>91.69</v>
      </c>
      <c r="D360" s="6">
        <v>36114.400000000001</v>
      </c>
      <c r="E360" s="6">
        <v>388.94</v>
      </c>
      <c r="F360" s="7">
        <f>Table13[[#This Row],[Last]]*Table13[[#This Row],[Float]]</f>
        <v>35661.908600000002</v>
      </c>
      <c r="G360" s="8">
        <f>Table13[[#This Row],[Float adjusted market cap]]/Table13[[#Totals],[Float adjusted market cap]]</f>
        <v>1.5197490305080023E-3</v>
      </c>
      <c r="H360" s="11">
        <f>VALUE(INDEX(SPY_All_Holdings!C$5:C$511,MATCH(A360,SPY_All_Holdings!B$5:B$510,0))/100)</f>
        <v>1.52714E-3</v>
      </c>
      <c r="I360" s="10">
        <f>(H360-G360)/H360</f>
        <v>4.8397458595791244E-3</v>
      </c>
    </row>
    <row r="361" spans="1:9" x14ac:dyDescent="0.2">
      <c r="A361" s="6" t="s">
        <v>1348</v>
      </c>
      <c r="B361" s="6" t="s">
        <v>2440</v>
      </c>
      <c r="C361" s="6">
        <v>64.25</v>
      </c>
      <c r="D361" s="6">
        <v>14751.8</v>
      </c>
      <c r="E361" s="6">
        <v>227.76</v>
      </c>
      <c r="F361" s="7">
        <f>Table13[[#This Row],[Last]]*Table13[[#This Row],[Float]]</f>
        <v>14633.58</v>
      </c>
      <c r="G361" s="8">
        <f>Table13[[#This Row],[Float adjusted market cap]]/Table13[[#Totals],[Float adjusted market cap]]</f>
        <v>6.2361690360737698E-4</v>
      </c>
      <c r="H361" s="11">
        <f>VALUE(INDEX(SPY_All_Holdings!C$5:C$511,MATCH(A361,SPY_All_Holdings!B$5:B$510,0))/100)</f>
        <v>6.2710000000000001E-4</v>
      </c>
      <c r="I361" s="10">
        <f>(H361-G361)/H361</f>
        <v>5.5542918077228992E-3</v>
      </c>
    </row>
    <row r="362" spans="1:9" x14ac:dyDescent="0.2">
      <c r="A362" s="6" t="s">
        <v>17</v>
      </c>
      <c r="B362" s="6" t="s">
        <v>2308</v>
      </c>
      <c r="C362" s="6">
        <v>88.08</v>
      </c>
      <c r="D362" s="6">
        <v>679977.61</v>
      </c>
      <c r="E362" s="6">
        <v>7613.01</v>
      </c>
      <c r="F362" s="7">
        <f>Table13[[#This Row],[Last]]*Table13[[#This Row],[Float]]</f>
        <v>670553.92079999996</v>
      </c>
      <c r="G362" s="8">
        <f>Table13[[#This Row],[Float adjusted market cap]]/Table13[[#Totals],[Float adjusted market cap]]</f>
        <v>2.8575971142473837E-2</v>
      </c>
      <c r="H362" s="11">
        <f>VALUE(INDEX(SPY_All_Holdings!C$5:C$511,MATCH(A362,SPY_All_Holdings!B$5:B$510,0))/100)</f>
        <v>2.8736769999999998E-2</v>
      </c>
      <c r="I362" s="10">
        <f>(H362-G362)/H362</f>
        <v>5.5955786793770281E-3</v>
      </c>
    </row>
    <row r="363" spans="1:9" x14ac:dyDescent="0.2">
      <c r="A363" s="6" t="s">
        <v>157</v>
      </c>
      <c r="B363" s="6" t="s">
        <v>2334</v>
      </c>
      <c r="C363" s="6">
        <v>48.95</v>
      </c>
      <c r="D363" s="6">
        <v>202799.85</v>
      </c>
      <c r="E363" s="6">
        <v>3005.5</v>
      </c>
      <c r="F363" s="7">
        <f>Table13[[#This Row],[Last]]*Table13[[#This Row],[Float]]</f>
        <v>147119.22500000001</v>
      </c>
      <c r="G363" s="8">
        <f>Table13[[#This Row],[Float adjusted market cap]]/Table13[[#Totals],[Float adjusted market cap]]</f>
        <v>6.2695550614147062E-3</v>
      </c>
      <c r="H363" s="11">
        <f>VALUE(INDEX(SPY_All_Holdings!C$5:C$511,MATCH(A363,SPY_All_Holdings!B$5:B$510,0))/100)</f>
        <v>6.3059500000000003E-3</v>
      </c>
      <c r="I363" s="10">
        <f>(H363-G363)/H363</f>
        <v>5.7715234953169695E-3</v>
      </c>
    </row>
    <row r="364" spans="1:9" x14ac:dyDescent="0.2">
      <c r="A364" s="6" t="s">
        <v>1564</v>
      </c>
      <c r="B364" s="6" t="s">
        <v>2352</v>
      </c>
      <c r="C364" s="6">
        <v>91.99</v>
      </c>
      <c r="D364" s="6">
        <v>12952.19</v>
      </c>
      <c r="E364" s="6">
        <v>130.18</v>
      </c>
      <c r="F364" s="7">
        <f>Table13[[#This Row],[Last]]*Table13[[#This Row],[Float]]</f>
        <v>11975.2582</v>
      </c>
      <c r="G364" s="8">
        <f>Table13[[#This Row],[Float adjusted market cap]]/Table13[[#Totals],[Float adjusted market cap]]</f>
        <v>5.1033126812323785E-4</v>
      </c>
      <c r="H364" s="11">
        <f>VALUE(INDEX(SPY_All_Holdings!C$5:C$511,MATCH(A364,SPY_All_Holdings!B$5:B$510,0))/100)</f>
        <v>5.1332999999999999E-4</v>
      </c>
      <c r="I364" s="10">
        <f>(H364-G364)/H364</f>
        <v>5.8417234074808486E-3</v>
      </c>
    </row>
    <row r="365" spans="1:9" x14ac:dyDescent="0.2">
      <c r="A365" s="6" t="s">
        <v>2018</v>
      </c>
      <c r="B365" s="6" t="s">
        <v>2017</v>
      </c>
      <c r="C365" s="6">
        <v>13.97</v>
      </c>
      <c r="D365" s="6">
        <v>3674.28</v>
      </c>
      <c r="E365" s="6">
        <v>259.70999999999998</v>
      </c>
      <c r="F365" s="7">
        <f>Table13[[#This Row],[Last]]*Table13[[#This Row],[Float]]</f>
        <v>3628.1486999999997</v>
      </c>
      <c r="G365" s="8">
        <f>Table13[[#This Row],[Float adjusted market cap]]/Table13[[#Totals],[Float adjusted market cap]]</f>
        <v>1.5461526558238858E-4</v>
      </c>
      <c r="H365" s="11">
        <f>VALUE(INDEX(SPY_All_Holdings!C$5:C$511,MATCH(A365,SPY_All_Holdings!B$5:B$510,0))/100)</f>
        <v>1.5556000000000001E-4</v>
      </c>
      <c r="I365" s="10">
        <f>(H365-G365)/H365</f>
        <v>6.0731191669543905E-3</v>
      </c>
    </row>
    <row r="366" spans="1:9" x14ac:dyDescent="0.2">
      <c r="A366" s="6" t="s">
        <v>904</v>
      </c>
      <c r="B366" s="6" t="s">
        <v>903</v>
      </c>
      <c r="C366" s="6">
        <v>86.97</v>
      </c>
      <c r="D366" s="6">
        <v>31046.55</v>
      </c>
      <c r="E366" s="6">
        <v>283.38</v>
      </c>
      <c r="F366" s="7">
        <f>Table13[[#This Row],[Last]]*Table13[[#This Row],[Float]]</f>
        <v>24645.5586</v>
      </c>
      <c r="G366" s="8">
        <f>Table13[[#This Row],[Float adjusted market cap]]/Table13[[#Totals],[Float adjusted market cap]]</f>
        <v>1.0502820869401856E-3</v>
      </c>
      <c r="H366" s="11">
        <f>VALUE(INDEX(SPY_All_Holdings!C$5:C$511,MATCH(A366,SPY_All_Holdings!B$5:B$510,0))/100)</f>
        <v>1.05682E-3</v>
      </c>
      <c r="I366" s="10">
        <f>(H366-G366)/H366</f>
        <v>6.1864017144020967E-3</v>
      </c>
    </row>
    <row r="367" spans="1:9" x14ac:dyDescent="0.2">
      <c r="A367" s="6" t="s">
        <v>855</v>
      </c>
      <c r="B367" s="6" t="s">
        <v>2436</v>
      </c>
      <c r="C367" s="6">
        <v>34.99</v>
      </c>
      <c r="D367" s="6">
        <v>26349.26</v>
      </c>
      <c r="E367" s="6">
        <v>744.38</v>
      </c>
      <c r="F367" s="7">
        <f>Table13[[#This Row],[Last]]*Table13[[#This Row],[Float]]</f>
        <v>26045.856200000002</v>
      </c>
      <c r="G367" s="8">
        <f>Table13[[#This Row],[Float adjusted market cap]]/Table13[[#Totals],[Float adjusted market cap]]</f>
        <v>1.1099564286556677E-3</v>
      </c>
      <c r="H367" s="11">
        <f>VALUE(INDEX(SPY_All_Holdings!C$5:C$511,MATCH(A367,SPY_All_Holdings!B$5:B$510,0))/100)</f>
        <v>1.11692E-3</v>
      </c>
      <c r="I367" s="10">
        <f>(H367-G367)/H367</f>
        <v>6.234619618533401E-3</v>
      </c>
    </row>
    <row r="368" spans="1:9" x14ac:dyDescent="0.2">
      <c r="A368" s="6" t="s">
        <v>2030</v>
      </c>
      <c r="B368" s="6" t="s">
        <v>2340</v>
      </c>
      <c r="C368" s="6">
        <v>36.67</v>
      </c>
      <c r="D368" s="6">
        <v>3479.98</v>
      </c>
      <c r="E368" s="6">
        <v>80.900000000000006</v>
      </c>
      <c r="F368" s="7">
        <f>Table13[[#This Row],[Last]]*Table13[[#This Row],[Float]]</f>
        <v>2966.6030000000005</v>
      </c>
      <c r="G368" s="8">
        <f>Table13[[#This Row],[Float adjusted market cap]]/Table13[[#Totals],[Float adjusted market cap]]</f>
        <v>1.2642318401186558E-4</v>
      </c>
      <c r="H368" s="11">
        <f>VALUE(INDEX(SPY_All_Holdings!C$5:C$511,MATCH(A368,SPY_All_Holdings!B$5:B$510,0))/100)</f>
        <v>1.2722999999999999E-4</v>
      </c>
      <c r="I368" s="10">
        <f>(H368-G368)/H368</f>
        <v>6.3413973758893946E-3</v>
      </c>
    </row>
    <row r="369" spans="1:9" x14ac:dyDescent="0.2">
      <c r="A369" s="6" t="s">
        <v>1476</v>
      </c>
      <c r="B369" s="6" t="s">
        <v>2114</v>
      </c>
      <c r="C369" s="6">
        <v>66.61</v>
      </c>
      <c r="D369" s="6">
        <v>25599.29</v>
      </c>
      <c r="E369" s="6">
        <v>192.79</v>
      </c>
      <c r="F369" s="7">
        <f>Table13[[#This Row],[Last]]*Table13[[#This Row],[Float]]</f>
        <v>12841.741899999999</v>
      </c>
      <c r="G369" s="8">
        <f>Table13[[#This Row],[Float adjusted market cap]]/Table13[[#Totals],[Float adjusted market cap]]</f>
        <v>5.4725687908243324E-4</v>
      </c>
      <c r="H369" s="11">
        <f>VALUE(INDEX(SPY_All_Holdings!C$5:C$511,MATCH(A369,SPY_All_Holdings!B$5:B$510,0))/100)</f>
        <v>5.5075999999999996E-4</v>
      </c>
      <c r="I369" s="10">
        <f>(H369-G369)/H369</f>
        <v>6.3605216747162612E-3</v>
      </c>
    </row>
    <row r="370" spans="1:9" x14ac:dyDescent="0.2">
      <c r="A370" s="6" t="s">
        <v>527</v>
      </c>
      <c r="B370" s="6" t="s">
        <v>2383</v>
      </c>
      <c r="C370" s="6">
        <v>176.4</v>
      </c>
      <c r="D370" s="6">
        <v>44982</v>
      </c>
      <c r="E370" s="6">
        <v>253.64</v>
      </c>
      <c r="F370" s="7">
        <f>Table13[[#This Row],[Last]]*Table13[[#This Row],[Float]]</f>
        <v>44742.095999999998</v>
      </c>
      <c r="G370" s="8">
        <f>Table13[[#This Row],[Float adjusted market cap]]/Table13[[#Totals],[Float adjusted market cap]]</f>
        <v>1.9067054930115533E-3</v>
      </c>
      <c r="H370" s="11">
        <f>VALUE(INDEX(SPY_All_Holdings!C$5:C$511,MATCH(A370,SPY_All_Holdings!B$5:B$510,0))/100)</f>
        <v>1.9195799999999999E-3</v>
      </c>
      <c r="I370" s="10">
        <f>(H370-G370)/H370</f>
        <v>6.7069395328387595E-3</v>
      </c>
    </row>
    <row r="371" spans="1:9" x14ac:dyDescent="0.2">
      <c r="A371" s="6" t="s">
        <v>1044</v>
      </c>
      <c r="B371" s="6" t="s">
        <v>2106</v>
      </c>
      <c r="C371" s="6">
        <v>773.31</v>
      </c>
      <c r="D371" s="6">
        <v>21081.98</v>
      </c>
      <c r="E371" s="6">
        <v>27.1</v>
      </c>
      <c r="F371" s="7">
        <f>Table13[[#This Row],[Last]]*Table13[[#This Row],[Float]]</f>
        <v>20956.701000000001</v>
      </c>
      <c r="G371" s="8">
        <f>Table13[[#This Row],[Float adjusted market cap]]/Table13[[#Totals],[Float adjusted market cap]]</f>
        <v>8.9307968299251602E-4</v>
      </c>
      <c r="H371" s="11">
        <f>VALUE(INDEX(SPY_All_Holdings!C$5:C$511,MATCH(A371,SPY_All_Holdings!B$5:B$510,0))/100)</f>
        <v>8.9921E-4</v>
      </c>
      <c r="I371" s="10">
        <f>(H371-G371)/H371</f>
        <v>6.8174475456055659E-3</v>
      </c>
    </row>
    <row r="372" spans="1:9" x14ac:dyDescent="0.2">
      <c r="A372" s="6" t="s">
        <v>1176</v>
      </c>
      <c r="B372" s="6" t="s">
        <v>2087</v>
      </c>
      <c r="C372" s="6">
        <v>74.569999999999993</v>
      </c>
      <c r="D372" s="6">
        <v>17234.39</v>
      </c>
      <c r="E372" s="6">
        <v>227.24</v>
      </c>
      <c r="F372" s="7">
        <f>Table13[[#This Row],[Last]]*Table13[[#This Row],[Float]]</f>
        <v>16945.286799999998</v>
      </c>
      <c r="G372" s="8">
        <f>Table13[[#This Row],[Float adjusted market cap]]/Table13[[#Totals],[Float adjusted market cap]]</f>
        <v>7.2213137762290277E-4</v>
      </c>
      <c r="H372" s="11">
        <f>VALUE(INDEX(SPY_All_Holdings!C$5:C$511,MATCH(A372,SPY_All_Holdings!B$5:B$510,0))/100)</f>
        <v>7.2709000000000001E-4</v>
      </c>
      <c r="I372" s="10">
        <f>(H372-G372)/H372</f>
        <v>6.819819248094783E-3</v>
      </c>
    </row>
    <row r="373" spans="1:9" x14ac:dyDescent="0.2">
      <c r="A373" s="6" t="s">
        <v>916</v>
      </c>
      <c r="B373" s="6" t="s">
        <v>2099</v>
      </c>
      <c r="C373" s="6">
        <v>92.06</v>
      </c>
      <c r="D373" s="6">
        <v>24473.14</v>
      </c>
      <c r="E373" s="6">
        <v>264.23</v>
      </c>
      <c r="F373" s="7">
        <f>Table13[[#This Row],[Last]]*Table13[[#This Row],[Float]]</f>
        <v>24325.013800000001</v>
      </c>
      <c r="G373" s="8">
        <f>Table13[[#This Row],[Float adjusted market cap]]/Table13[[#Totals],[Float adjusted market cap]]</f>
        <v>1.0366219193227301E-3</v>
      </c>
      <c r="H373" s="11">
        <f>VALUE(INDEX(SPY_All_Holdings!C$5:C$511,MATCH(A373,SPY_All_Holdings!B$5:B$510,0))/100)</f>
        <v>1.04375E-3</v>
      </c>
      <c r="I373" s="10">
        <f>(H373-G373)/H373</f>
        <v>6.8292988524741513E-3</v>
      </c>
    </row>
    <row r="374" spans="1:9" x14ac:dyDescent="0.2">
      <c r="A374" s="6" t="s">
        <v>459</v>
      </c>
      <c r="B374" s="6" t="s">
        <v>2303</v>
      </c>
      <c r="C374" s="6">
        <v>119.54</v>
      </c>
      <c r="D374" s="6">
        <v>52681.52</v>
      </c>
      <c r="E374" s="6">
        <v>430.91</v>
      </c>
      <c r="F374" s="7">
        <f>Table13[[#This Row],[Last]]*Table13[[#This Row],[Float]]</f>
        <v>51510.981400000004</v>
      </c>
      <c r="G374" s="8">
        <f>Table13[[#This Row],[Float adjusted market cap]]/Table13[[#Totals],[Float adjusted market cap]]</f>
        <v>2.1951647322422259E-3</v>
      </c>
      <c r="H374" s="11">
        <f>VALUE(INDEX(SPY_All_Holdings!C$5:C$511,MATCH(A374,SPY_All_Holdings!B$5:B$510,0))/100)</f>
        <v>2.21186E-3</v>
      </c>
      <c r="I374" s="10">
        <f>(H374-G374)/H374</f>
        <v>7.5480671280162472E-3</v>
      </c>
    </row>
    <row r="375" spans="1:9" x14ac:dyDescent="0.2">
      <c r="A375" s="6" t="s">
        <v>952</v>
      </c>
      <c r="B375" s="6" t="s">
        <v>951</v>
      </c>
      <c r="C375" s="6">
        <v>21.19</v>
      </c>
      <c r="D375" s="6">
        <v>22864.84</v>
      </c>
      <c r="E375" s="6">
        <v>1075.24</v>
      </c>
      <c r="F375" s="7">
        <f>Table13[[#This Row],[Last]]*Table13[[#This Row],[Float]]</f>
        <v>22784.335600000002</v>
      </c>
      <c r="G375" s="8">
        <f>Table13[[#This Row],[Float adjusted market cap]]/Table13[[#Totals],[Float adjusted market cap]]</f>
        <v>9.7096519222386666E-4</v>
      </c>
      <c r="H375" s="11">
        <f>VALUE(INDEX(SPY_All_Holdings!C$5:C$511,MATCH(A375,SPY_All_Holdings!B$5:B$510,0))/100)</f>
        <v>9.7836999999999989E-4</v>
      </c>
      <c r="I375" s="10">
        <f>(H375-G375)/H375</f>
        <v>7.5685147501796122E-3</v>
      </c>
    </row>
    <row r="376" spans="1:9" x14ac:dyDescent="0.2">
      <c r="A376" s="6" t="s">
        <v>241</v>
      </c>
      <c r="B376" s="6" t="s">
        <v>2318</v>
      </c>
      <c r="C376" s="6">
        <v>217.24</v>
      </c>
      <c r="D376" s="6">
        <v>94006.48</v>
      </c>
      <c r="E376" s="6">
        <v>426.11</v>
      </c>
      <c r="F376" s="7">
        <f>Table13[[#This Row],[Last]]*Table13[[#This Row],[Float]]</f>
        <v>92568.136400000003</v>
      </c>
      <c r="G376" s="8">
        <f>Table13[[#This Row],[Float adjusted market cap]]/Table13[[#Totals],[Float adjusted market cap]]</f>
        <v>3.9448347290596923E-3</v>
      </c>
      <c r="H376" s="11">
        <f>VALUE(INDEX(SPY_All_Holdings!C$5:C$511,MATCH(A376,SPY_All_Holdings!B$5:B$510,0))/100)</f>
        <v>3.9755199999999997E-3</v>
      </c>
      <c r="I376" s="10">
        <f>(H376-G376)/H376</f>
        <v>7.718555293472912E-3</v>
      </c>
    </row>
    <row r="377" spans="1:9" x14ac:dyDescent="0.2">
      <c r="A377" s="6" t="s">
        <v>1752</v>
      </c>
      <c r="B377" s="6" t="s">
        <v>2259</v>
      </c>
      <c r="C377" s="6">
        <v>36.58</v>
      </c>
      <c r="D377" s="6">
        <v>9762.5400000000009</v>
      </c>
      <c r="E377" s="6">
        <v>259.64</v>
      </c>
      <c r="F377" s="7">
        <f>Table13[[#This Row],[Last]]*Table13[[#This Row],[Float]]</f>
        <v>9497.6311999999998</v>
      </c>
      <c r="G377" s="8">
        <f>Table13[[#This Row],[Float adjusted market cap]]/Table13[[#Totals],[Float adjusted market cap]]</f>
        <v>4.0474602664206685E-4</v>
      </c>
      <c r="H377" s="11">
        <f>VALUE(INDEX(SPY_All_Holdings!C$5:C$511,MATCH(A377,SPY_All_Holdings!B$5:B$510,0))/100)</f>
        <v>4.0795999999999996E-4</v>
      </c>
      <c r="I377" s="10">
        <f>(H377-G377)/H377</f>
        <v>7.8781580496448452E-3</v>
      </c>
    </row>
    <row r="378" spans="1:9" x14ac:dyDescent="0.2">
      <c r="A378" s="6" t="s">
        <v>1260</v>
      </c>
      <c r="B378" s="6" t="s">
        <v>1259</v>
      </c>
      <c r="C378" s="6">
        <v>68.260000000000005</v>
      </c>
      <c r="D378" s="6">
        <v>22894.400000000001</v>
      </c>
      <c r="E378" s="6">
        <v>225.79</v>
      </c>
      <c r="F378" s="7">
        <f>Table13[[#This Row],[Last]]*Table13[[#This Row],[Float]]</f>
        <v>15412.4254</v>
      </c>
      <c r="G378" s="8">
        <f>Table13[[#This Row],[Float adjusted market cap]]/Table13[[#Totals],[Float adjusted market cap]]</f>
        <v>6.568077671374803E-4</v>
      </c>
      <c r="H378" s="11">
        <f>VALUE(INDEX(SPY_All_Holdings!C$5:C$511,MATCH(A378,SPY_All_Holdings!B$5:B$510,0))/100)</f>
        <v>6.6219E-4</v>
      </c>
      <c r="I378" s="10">
        <f>(H378-G378)/H378</f>
        <v>8.1279283325324993E-3</v>
      </c>
    </row>
    <row r="379" spans="1:9" x14ac:dyDescent="0.2">
      <c r="A379" s="6" t="s">
        <v>703</v>
      </c>
      <c r="B379" s="6" t="s">
        <v>2094</v>
      </c>
      <c r="C379" s="6">
        <v>135.27000000000001</v>
      </c>
      <c r="D379" s="6">
        <v>33925.72</v>
      </c>
      <c r="E379" s="6">
        <v>246.07</v>
      </c>
      <c r="F379" s="7">
        <f>Table13[[#This Row],[Last]]*Table13[[#This Row],[Float]]</f>
        <v>33285.888899999998</v>
      </c>
      <c r="G379" s="8">
        <f>Table13[[#This Row],[Float adjusted market cap]]/Table13[[#Totals],[Float adjusted market cap]]</f>
        <v>1.4184938319698364E-3</v>
      </c>
      <c r="H379" s="11">
        <f>VALUE(INDEX(SPY_All_Holdings!C$5:C$511,MATCH(A379,SPY_All_Holdings!B$5:B$510,0))/100)</f>
        <v>1.43019E-3</v>
      </c>
      <c r="I379" s="10">
        <f>(H379-G379)/H379</f>
        <v>8.1780518883250667E-3</v>
      </c>
    </row>
    <row r="380" spans="1:9" x14ac:dyDescent="0.2">
      <c r="A380" s="6" t="s">
        <v>851</v>
      </c>
      <c r="B380" s="6" t="s">
        <v>850</v>
      </c>
      <c r="C380" s="6">
        <v>75.569999999999993</v>
      </c>
      <c r="D380" s="6">
        <v>26562.85</v>
      </c>
      <c r="E380" s="6">
        <v>344.03</v>
      </c>
      <c r="F380" s="7">
        <f>Table13[[#This Row],[Last]]*Table13[[#This Row],[Float]]</f>
        <v>25998.347099999995</v>
      </c>
      <c r="G380" s="8">
        <f>Table13[[#This Row],[Float adjusted market cap]]/Table13[[#Totals],[Float adjusted market cap]]</f>
        <v>1.1079318059840331E-3</v>
      </c>
      <c r="H380" s="11">
        <f>VALUE(INDEX(SPY_All_Holdings!C$5:C$511,MATCH(A380,SPY_All_Holdings!B$5:B$510,0))/100)</f>
        <v>1.1171499999999999E-3</v>
      </c>
      <c r="I380" s="10">
        <f>(H380-G380)/H380</f>
        <v>8.2515275620702478E-3</v>
      </c>
    </row>
    <row r="381" spans="1:9" x14ac:dyDescent="0.2">
      <c r="A381" s="6" t="s">
        <v>2014</v>
      </c>
      <c r="B381" s="6" t="s">
        <v>2141</v>
      </c>
      <c r="C381" s="6">
        <v>4.1900000000000004</v>
      </c>
      <c r="D381" s="6">
        <v>3797.56</v>
      </c>
      <c r="E381" s="6">
        <v>893.43</v>
      </c>
      <c r="F381" s="7">
        <f>Table13[[#This Row],[Last]]*Table13[[#This Row],[Float]]</f>
        <v>3743.4717000000001</v>
      </c>
      <c r="G381" s="8">
        <f>Table13[[#This Row],[Float adjusted market cap]]/Table13[[#Totals],[Float adjusted market cap]]</f>
        <v>1.5952980954051188E-4</v>
      </c>
      <c r="H381" s="11">
        <f>VALUE(INDEX(SPY_All_Holdings!C$5:C$511,MATCH(A381,SPY_All_Holdings!B$5:B$510,0))/100)</f>
        <v>1.6086E-4</v>
      </c>
      <c r="I381" s="10">
        <f>(H381-G381)/H381</f>
        <v>8.2692431896563591E-3</v>
      </c>
    </row>
    <row r="382" spans="1:9" x14ac:dyDescent="0.2">
      <c r="A382" s="6" t="s">
        <v>1596</v>
      </c>
      <c r="B382" s="6" t="s">
        <v>1595</v>
      </c>
      <c r="C382" s="6">
        <v>66.39</v>
      </c>
      <c r="D382" s="6">
        <v>11788.14</v>
      </c>
      <c r="E382" s="6">
        <v>175.84</v>
      </c>
      <c r="F382" s="7">
        <f>Table13[[#This Row],[Last]]*Table13[[#This Row],[Float]]</f>
        <v>11674.017600000001</v>
      </c>
      <c r="G382" s="8">
        <f>Table13[[#This Row],[Float adjusted market cap]]/Table13[[#Totals],[Float adjusted market cap]]</f>
        <v>4.9749375808038937E-4</v>
      </c>
      <c r="H382" s="11">
        <f>VALUE(INDEX(SPY_All_Holdings!C$5:C$511,MATCH(A382,SPY_All_Holdings!B$5:B$510,0))/100)</f>
        <v>5.0201E-4</v>
      </c>
      <c r="I382" s="10">
        <f>(H382-G382)/H382</f>
        <v>8.9963186382953086E-3</v>
      </c>
    </row>
    <row r="383" spans="1:9" x14ac:dyDescent="0.2">
      <c r="A383" s="6" t="s">
        <v>1060</v>
      </c>
      <c r="B383" s="6" t="s">
        <v>2431</v>
      </c>
      <c r="C383" s="6">
        <v>154.76</v>
      </c>
      <c r="D383" s="6">
        <v>20472.12</v>
      </c>
      <c r="E383" s="6">
        <v>131.63999999999999</v>
      </c>
      <c r="F383" s="7">
        <f>Table13[[#This Row],[Last]]*Table13[[#This Row],[Float]]</f>
        <v>20372.606399999997</v>
      </c>
      <c r="G383" s="8">
        <f>Table13[[#This Row],[Float adjusted market cap]]/Table13[[#Totals],[Float adjusted market cap]]</f>
        <v>8.6818821652526797E-4</v>
      </c>
      <c r="H383" s="11">
        <f>VALUE(INDEX(SPY_All_Holdings!C$5:C$511,MATCH(A383,SPY_All_Holdings!B$5:B$510,0))/100)</f>
        <v>8.7646000000000002E-4</v>
      </c>
      <c r="I383" s="10">
        <f>(H383-G383)/H383</f>
        <v>9.4377193194578723E-3</v>
      </c>
    </row>
    <row r="384" spans="1:9" x14ac:dyDescent="0.2">
      <c r="A384" s="6" t="s">
        <v>755</v>
      </c>
      <c r="B384" s="6" t="s">
        <v>2392</v>
      </c>
      <c r="C384" s="6">
        <v>61.22</v>
      </c>
      <c r="D384" s="6">
        <v>31936.15</v>
      </c>
      <c r="E384" s="6">
        <v>475.56</v>
      </c>
      <c r="F384" s="7">
        <f>Table13[[#This Row],[Last]]*Table13[[#This Row],[Float]]</f>
        <v>29113.783199999998</v>
      </c>
      <c r="G384" s="8">
        <f>Table13[[#This Row],[Float adjusted market cap]]/Table13[[#Totals],[Float adjusted market cap]]</f>
        <v>1.240697582647614E-3</v>
      </c>
      <c r="H384" s="11">
        <f>VALUE(INDEX(SPY_All_Holdings!C$5:C$511,MATCH(A384,SPY_All_Holdings!B$5:B$510,0))/100)</f>
        <v>1.2525400000000001E-3</v>
      </c>
      <c r="I384" s="10">
        <f>(H384-G384)/H384</f>
        <v>9.4547218870344486E-3</v>
      </c>
    </row>
    <row r="385" spans="1:9" x14ac:dyDescent="0.2">
      <c r="A385" s="6" t="s">
        <v>1608</v>
      </c>
      <c r="B385" s="6" t="s">
        <v>2244</v>
      </c>
      <c r="C385" s="6">
        <v>73.3</v>
      </c>
      <c r="D385" s="6">
        <v>11504.66</v>
      </c>
      <c r="E385" s="6">
        <v>155</v>
      </c>
      <c r="F385" s="7">
        <f>Table13[[#This Row],[Last]]*Table13[[#This Row],[Float]]</f>
        <v>11361.5</v>
      </c>
      <c r="G385" s="8">
        <f>Table13[[#This Row],[Float adjusted market cap]]/Table13[[#Totals],[Float adjusted market cap]]</f>
        <v>4.8417567337146578E-4</v>
      </c>
      <c r="H385" s="11">
        <f>VALUE(INDEX(SPY_All_Holdings!C$5:C$511,MATCH(A385,SPY_All_Holdings!B$5:B$510,0))/100)</f>
        <v>4.8889000000000007E-4</v>
      </c>
      <c r="I385" s="10">
        <f>(H385-G385)/H385</f>
        <v>9.6429189153680525E-3</v>
      </c>
    </row>
    <row r="386" spans="1:9" x14ac:dyDescent="0.2">
      <c r="A386" s="6" t="s">
        <v>976</v>
      </c>
      <c r="B386" s="6" t="s">
        <v>2363</v>
      </c>
      <c r="C386" s="6">
        <v>126.16</v>
      </c>
      <c r="D386" s="6">
        <v>22330.7</v>
      </c>
      <c r="E386" s="6">
        <v>176.03</v>
      </c>
      <c r="F386" s="7">
        <f>Table13[[#This Row],[Last]]*Table13[[#This Row],[Float]]</f>
        <v>22207.944800000001</v>
      </c>
      <c r="G386" s="8">
        <f>Table13[[#This Row],[Float adjusted market cap]]/Table13[[#Totals],[Float adjusted market cap]]</f>
        <v>9.4640202682184059E-4</v>
      </c>
      <c r="H386" s="11">
        <f>VALUE(INDEX(SPY_All_Holdings!C$5:C$511,MATCH(A386,SPY_All_Holdings!B$5:B$510,0))/100)</f>
        <v>9.5596000000000006E-4</v>
      </c>
      <c r="I386" s="10">
        <f>(H386-G386)/H386</f>
        <v>9.9982982323104166E-3</v>
      </c>
    </row>
    <row r="387" spans="1:9" x14ac:dyDescent="0.2">
      <c r="A387" s="6" t="s">
        <v>1324</v>
      </c>
      <c r="B387" s="6" t="s">
        <v>2249</v>
      </c>
      <c r="C387" s="6">
        <v>171.51</v>
      </c>
      <c r="D387" s="6">
        <v>14972.99</v>
      </c>
      <c r="E387" s="6">
        <v>85.99</v>
      </c>
      <c r="F387" s="7">
        <f>Table13[[#This Row],[Last]]*Table13[[#This Row],[Float]]</f>
        <v>14748.144899999998</v>
      </c>
      <c r="G387" s="8">
        <f>Table13[[#This Row],[Float adjusted market cap]]/Table13[[#Totals],[Float adjusted market cap]]</f>
        <v>6.2849914077696141E-4</v>
      </c>
      <c r="H387" s="11">
        <f>VALUE(INDEX(SPY_All_Holdings!C$5:C$511,MATCH(A387,SPY_All_Holdings!B$5:B$510,0))/100)</f>
        <v>6.3515000000000002E-4</v>
      </c>
      <c r="I387" s="10">
        <f>(H387-G387)/H387</f>
        <v>1.0471320511750941E-2</v>
      </c>
    </row>
    <row r="388" spans="1:9" x14ac:dyDescent="0.2">
      <c r="A388" s="6" t="s">
        <v>1152</v>
      </c>
      <c r="B388" s="6" t="s">
        <v>2181</v>
      </c>
      <c r="C388" s="6">
        <v>95.64</v>
      </c>
      <c r="D388" s="6">
        <v>17276.41</v>
      </c>
      <c r="E388" s="6">
        <v>180.01</v>
      </c>
      <c r="F388" s="7">
        <f>Table13[[#This Row],[Last]]*Table13[[#This Row],[Float]]</f>
        <v>17216.1564</v>
      </c>
      <c r="G388" s="8">
        <f>Table13[[#This Row],[Float adjusted market cap]]/Table13[[#Totals],[Float adjusted market cap]]</f>
        <v>7.3367461319706639E-4</v>
      </c>
      <c r="H388" s="11">
        <f>VALUE(INDEX(SPY_All_Holdings!C$5:C$511,MATCH(A388,SPY_All_Holdings!B$5:B$510,0))/100)</f>
        <v>7.4156999999999999E-4</v>
      </c>
      <c r="I388" s="10">
        <f>(H388-G388)/H388</f>
        <v>1.0646853031991046E-2</v>
      </c>
    </row>
    <row r="389" spans="1:9" x14ac:dyDescent="0.2">
      <c r="A389" s="6" t="s">
        <v>161</v>
      </c>
      <c r="B389" s="6" t="s">
        <v>2433</v>
      </c>
      <c r="C389" s="6">
        <v>100.02</v>
      </c>
      <c r="D389" s="6">
        <v>296859.34999999998</v>
      </c>
      <c r="E389" s="6">
        <v>1437.16</v>
      </c>
      <c r="F389" s="7">
        <f>Table13[[#This Row],[Last]]*Table13[[#This Row],[Float]]</f>
        <v>143744.7432</v>
      </c>
      <c r="G389" s="8">
        <f>Table13[[#This Row],[Float adjusted market cap]]/Table13[[#Totals],[Float adjusted market cap]]</f>
        <v>6.1257499302441072E-3</v>
      </c>
      <c r="H389" s="11">
        <f>VALUE(INDEX(SPY_All_Holdings!C$5:C$511,MATCH(A389,SPY_All_Holdings!B$5:B$510,0))/100)</f>
        <v>6.1916899999999997E-3</v>
      </c>
      <c r="I389" s="10">
        <f>(H389-G389)/H389</f>
        <v>1.0649769248120057E-2</v>
      </c>
    </row>
    <row r="390" spans="1:9" x14ac:dyDescent="0.2">
      <c r="A390" s="6" t="s">
        <v>1276</v>
      </c>
      <c r="B390" s="6" t="s">
        <v>2394</v>
      </c>
      <c r="C390" s="6">
        <v>84.49</v>
      </c>
      <c r="D390" s="6">
        <v>18199.150000000001</v>
      </c>
      <c r="E390" s="6">
        <v>180.61</v>
      </c>
      <c r="F390" s="7">
        <f>Table13[[#This Row],[Last]]*Table13[[#This Row],[Float]]</f>
        <v>15259.7389</v>
      </c>
      <c r="G390" s="8">
        <f>Table13[[#This Row],[Float adjusted market cap]]/Table13[[#Totals],[Float adjusted market cap]]</f>
        <v>6.5030096002994771E-4</v>
      </c>
      <c r="H390" s="11">
        <f>VALUE(INDEX(SPY_All_Holdings!C$5:C$511,MATCH(A390,SPY_All_Holdings!B$5:B$510,0))/100)</f>
        <v>6.5741999999999992E-4</v>
      </c>
      <c r="I390" s="10">
        <f>(H390-G390)/H390</f>
        <v>1.0828754783931444E-2</v>
      </c>
    </row>
    <row r="391" spans="1:9" x14ac:dyDescent="0.2">
      <c r="A391" s="6" t="s">
        <v>1448</v>
      </c>
      <c r="B391" s="6" t="s">
        <v>2120</v>
      </c>
      <c r="C391" s="6">
        <v>38.380000000000003</v>
      </c>
      <c r="D391" s="6">
        <v>13427.28</v>
      </c>
      <c r="E391" s="6">
        <v>342.62</v>
      </c>
      <c r="F391" s="7">
        <f>Table13[[#This Row],[Last]]*Table13[[#This Row],[Float]]</f>
        <v>13149.7556</v>
      </c>
      <c r="G391" s="8">
        <f>Table13[[#This Row],[Float adjusted market cap]]/Table13[[#Totals],[Float adjusted market cap]]</f>
        <v>5.6038302797167653E-4</v>
      </c>
      <c r="H391" s="11">
        <f>VALUE(INDEX(SPY_All_Holdings!C$5:C$511,MATCH(A391,SPY_All_Holdings!B$5:B$510,0))/100)</f>
        <v>5.6665000000000003E-4</v>
      </c>
      <c r="I391" s="10">
        <f>(H391-G391)/H391</f>
        <v>1.1059687687855814E-2</v>
      </c>
    </row>
    <row r="392" spans="1:9" x14ac:dyDescent="0.2">
      <c r="A392" s="6" t="s">
        <v>1024</v>
      </c>
      <c r="B392" s="6" t="s">
        <v>2335</v>
      </c>
      <c r="C392" s="6">
        <v>259.75</v>
      </c>
      <c r="D392" s="6">
        <v>22166.54</v>
      </c>
      <c r="E392" s="6">
        <v>83.51</v>
      </c>
      <c r="F392" s="7">
        <f>Table13[[#This Row],[Last]]*Table13[[#This Row],[Float]]</f>
        <v>21691.7225</v>
      </c>
      <c r="G392" s="8">
        <f>Table13[[#This Row],[Float adjusted market cap]]/Table13[[#Totals],[Float adjusted market cap]]</f>
        <v>9.2440297038458611E-4</v>
      </c>
      <c r="H392" s="11">
        <f>VALUE(INDEX(SPY_All_Holdings!C$5:C$511,MATCH(A392,SPY_All_Holdings!B$5:B$510,0))/100)</f>
        <v>9.3478000000000007E-4</v>
      </c>
      <c r="I392" s="10">
        <f>(H392-G392)/H392</f>
        <v>1.1101039405436532E-2</v>
      </c>
    </row>
    <row r="393" spans="1:9" x14ac:dyDescent="0.2">
      <c r="A393" s="6" t="s">
        <v>1464</v>
      </c>
      <c r="B393" s="6" t="s">
        <v>1463</v>
      </c>
      <c r="C393" s="6">
        <v>58.22</v>
      </c>
      <c r="D393" s="6">
        <v>13062.65</v>
      </c>
      <c r="E393" s="6">
        <v>223.71</v>
      </c>
      <c r="F393" s="7">
        <f>Table13[[#This Row],[Last]]*Table13[[#This Row],[Float]]</f>
        <v>13024.396200000001</v>
      </c>
      <c r="G393" s="8">
        <f>Table13[[#This Row],[Float adjusted market cap]]/Table13[[#Totals],[Float adjusted market cap]]</f>
        <v>5.550407781007579E-4</v>
      </c>
      <c r="H393" s="11">
        <f>VALUE(INDEX(SPY_All_Holdings!C$5:C$511,MATCH(A393,SPY_All_Holdings!B$5:B$510,0))/100)</f>
        <v>5.6138E-4</v>
      </c>
      <c r="I393" s="10">
        <f>(H393-G393)/H393</f>
        <v>1.129221186939702E-2</v>
      </c>
    </row>
    <row r="394" spans="1:9" x14ac:dyDescent="0.2">
      <c r="A394" s="6" t="s">
        <v>1052</v>
      </c>
      <c r="B394" s="6" t="s">
        <v>2133</v>
      </c>
      <c r="C394" s="6">
        <v>57.78</v>
      </c>
      <c r="D394" s="6">
        <v>23112</v>
      </c>
      <c r="E394" s="6">
        <v>355.82</v>
      </c>
      <c r="F394" s="7">
        <f>Table13[[#This Row],[Last]]*Table13[[#This Row],[Float]]</f>
        <v>20559.279600000002</v>
      </c>
      <c r="G394" s="8">
        <f>Table13[[#This Row],[Float adjusted market cap]]/Table13[[#Totals],[Float adjusted market cap]]</f>
        <v>8.7614338285985484E-4</v>
      </c>
      <c r="H394" s="11">
        <f>VALUE(INDEX(SPY_All_Holdings!C$5:C$511,MATCH(A394,SPY_All_Holdings!B$5:B$510,0))/100)</f>
        <v>8.8638999999999992E-4</v>
      </c>
      <c r="I394" s="10">
        <f>(H394-G394)/H394</f>
        <v>1.1559942170088881E-2</v>
      </c>
    </row>
    <row r="395" spans="1:9" x14ac:dyDescent="0.2">
      <c r="A395" s="6" t="s">
        <v>1974</v>
      </c>
      <c r="B395" s="6" t="s">
        <v>1973</v>
      </c>
      <c r="C395" s="6">
        <v>46.3</v>
      </c>
      <c r="D395" s="6">
        <v>5676.66</v>
      </c>
      <c r="E395" s="6">
        <v>121.61</v>
      </c>
      <c r="F395" s="7">
        <f>Table13[[#This Row],[Last]]*Table13[[#This Row],[Float]]</f>
        <v>5630.5429999999997</v>
      </c>
      <c r="G395" s="8">
        <f>Table13[[#This Row],[Float adjusted market cap]]/Table13[[#Totals],[Float adjusted market cap]]</f>
        <v>2.3994824173498153E-4</v>
      </c>
      <c r="H395" s="11">
        <f>VALUE(INDEX(SPY_All_Holdings!C$5:C$511,MATCH(A395,SPY_All_Holdings!B$5:B$510,0))/100)</f>
        <v>2.4277000000000001E-4</v>
      </c>
      <c r="I395" s="10">
        <f>(H395-G395)/H395</f>
        <v>1.1623175289444638E-2</v>
      </c>
    </row>
    <row r="396" spans="1:9" x14ac:dyDescent="0.2">
      <c r="A396" s="6" t="s">
        <v>1100</v>
      </c>
      <c r="B396" s="6" t="s">
        <v>2370</v>
      </c>
      <c r="C396" s="6">
        <v>157.5</v>
      </c>
      <c r="D396" s="6">
        <v>18652.41</v>
      </c>
      <c r="E396" s="6">
        <v>117.5</v>
      </c>
      <c r="F396" s="7">
        <f>Table13[[#This Row],[Last]]*Table13[[#This Row],[Float]]</f>
        <v>18506.25</v>
      </c>
      <c r="G396" s="8">
        <f>Table13[[#This Row],[Float adjusted market cap]]/Table13[[#Totals],[Float adjusted market cap]]</f>
        <v>7.88652559550296E-4</v>
      </c>
      <c r="H396" s="11">
        <f>VALUE(INDEX(SPY_All_Holdings!C$5:C$511,MATCH(A396,SPY_All_Holdings!B$5:B$510,0))/100)</f>
        <v>7.9845000000000003E-4</v>
      </c>
      <c r="I396" s="10">
        <f>(H396-G396)/H396</f>
        <v>1.2270574800806596E-2</v>
      </c>
    </row>
    <row r="397" spans="1:9" x14ac:dyDescent="0.2">
      <c r="A397" s="6" t="s">
        <v>1292</v>
      </c>
      <c r="B397" s="6" t="s">
        <v>2261</v>
      </c>
      <c r="C397" s="6">
        <v>37.299999999999997</v>
      </c>
      <c r="D397" s="6">
        <v>15184.05</v>
      </c>
      <c r="E397" s="6">
        <v>400</v>
      </c>
      <c r="F397" s="7">
        <f>Table13[[#This Row],[Last]]*Table13[[#This Row],[Float]]</f>
        <v>14919.999999999998</v>
      </c>
      <c r="G397" s="8">
        <f>Table13[[#This Row],[Float adjusted market cap]]/Table13[[#Totals],[Float adjusted market cap]]</f>
        <v>6.3582282680123823E-4</v>
      </c>
      <c r="H397" s="11">
        <f>VALUE(INDEX(SPY_All_Holdings!C$5:C$511,MATCH(A397,SPY_All_Holdings!B$5:B$510,0))/100)</f>
        <v>6.4386999999999995E-4</v>
      </c>
      <c r="I397" s="10">
        <f>(H397-G397)/H397</f>
        <v>1.2498133472225318E-2</v>
      </c>
    </row>
    <row r="398" spans="1:9" x14ac:dyDescent="0.2">
      <c r="A398" s="6" t="s">
        <v>1700</v>
      </c>
      <c r="B398" s="6" t="s">
        <v>2419</v>
      </c>
      <c r="C398" s="6">
        <v>111.53</v>
      </c>
      <c r="D398" s="6">
        <v>10227.299999999999</v>
      </c>
      <c r="E398" s="6">
        <v>91.43</v>
      </c>
      <c r="F398" s="7">
        <f>Table13[[#This Row],[Last]]*Table13[[#This Row],[Float]]</f>
        <v>10197.187900000001</v>
      </c>
      <c r="G398" s="8">
        <f>Table13[[#This Row],[Float adjusted market cap]]/Table13[[#Totals],[Float adjusted market cap]]</f>
        <v>4.3455796487944931E-4</v>
      </c>
      <c r="H398" s="11">
        <f>VALUE(INDEX(SPY_All_Holdings!C$5:C$511,MATCH(A398,SPY_All_Holdings!B$5:B$510,0))/100)</f>
        <v>4.4020999999999996E-4</v>
      </c>
      <c r="I398" s="10">
        <f>(H398-G398)/H398</f>
        <v>1.2839406466347091E-2</v>
      </c>
    </row>
    <row r="399" spans="1:9" x14ac:dyDescent="0.2">
      <c r="A399" s="6" t="s">
        <v>1843</v>
      </c>
      <c r="B399" s="6" t="s">
        <v>2256</v>
      </c>
      <c r="C399" s="6">
        <v>21.46</v>
      </c>
      <c r="D399" s="6">
        <v>8339.5499999999993</v>
      </c>
      <c r="E399" s="6">
        <v>385.97</v>
      </c>
      <c r="F399" s="7">
        <f>Table13[[#This Row],[Last]]*Table13[[#This Row],[Float]]</f>
        <v>8282.9162000000015</v>
      </c>
      <c r="G399" s="8">
        <f>Table13[[#This Row],[Float adjusted market cap]]/Table13[[#Totals],[Float adjusted market cap]]</f>
        <v>3.52980374828537E-4</v>
      </c>
      <c r="H399" s="11">
        <f>VALUE(INDEX(SPY_All_Holdings!C$5:C$511,MATCH(A399,SPY_All_Holdings!B$5:B$510,0))/100)</f>
        <v>3.5762000000000001E-4</v>
      </c>
      <c r="I399" s="10">
        <f>(H399-G399)/H399</f>
        <v>1.2973617726813413E-2</v>
      </c>
    </row>
    <row r="400" spans="1:9" x14ac:dyDescent="0.2">
      <c r="A400" s="6" t="s">
        <v>1847</v>
      </c>
      <c r="B400" s="6" t="s">
        <v>2226</v>
      </c>
      <c r="C400" s="6">
        <v>33.590000000000003</v>
      </c>
      <c r="D400" s="6">
        <v>8274.1200000000008</v>
      </c>
      <c r="E400" s="6">
        <v>245.46</v>
      </c>
      <c r="F400" s="7">
        <f>Table13[[#This Row],[Last]]*Table13[[#This Row],[Float]]</f>
        <v>8245.001400000001</v>
      </c>
      <c r="G400" s="8">
        <f>Table13[[#This Row],[Float adjusted market cap]]/Table13[[#Totals],[Float adjusted market cap]]</f>
        <v>3.5136461776998448E-4</v>
      </c>
      <c r="H400" s="11">
        <f>VALUE(INDEX(SPY_All_Holdings!C$5:C$511,MATCH(A400,SPY_All_Holdings!B$5:B$510,0))/100)</f>
        <v>3.5598999999999998E-4</v>
      </c>
      <c r="I400" s="10">
        <f>(H400-G400)/H400</f>
        <v>1.2993011685765067E-2</v>
      </c>
    </row>
    <row r="401" spans="1:9" x14ac:dyDescent="0.2">
      <c r="A401" s="6" t="s">
        <v>1672</v>
      </c>
      <c r="B401" s="6" t="s">
        <v>1671</v>
      </c>
      <c r="C401" s="6">
        <v>53.11</v>
      </c>
      <c r="D401" s="6">
        <v>10606.7</v>
      </c>
      <c r="E401" s="6">
        <v>196.75</v>
      </c>
      <c r="F401" s="7">
        <f>Table13[[#This Row],[Last]]*Table13[[#This Row],[Float]]</f>
        <v>10449.3925</v>
      </c>
      <c r="G401" s="8">
        <f>Table13[[#This Row],[Float adjusted market cap]]/Table13[[#Totals],[Float adjusted market cap]]</f>
        <v>4.4530578268804681E-4</v>
      </c>
      <c r="H401" s="11">
        <f>VALUE(INDEX(SPY_All_Holdings!C$5:C$511,MATCH(A401,SPY_All_Holdings!B$5:B$510,0))/100)</f>
        <v>4.5134999999999999E-4</v>
      </c>
      <c r="I401" s="10">
        <f>(H401-G401)/H401</f>
        <v>1.339141976726084E-2</v>
      </c>
    </row>
    <row r="402" spans="1:9" x14ac:dyDescent="0.2">
      <c r="A402" s="6" t="s">
        <v>1032</v>
      </c>
      <c r="B402" s="6" t="s">
        <v>2293</v>
      </c>
      <c r="C402" s="6">
        <v>92.11</v>
      </c>
      <c r="D402" s="6">
        <v>21539.65</v>
      </c>
      <c r="E402" s="6">
        <v>228.92</v>
      </c>
      <c r="F402" s="7">
        <f>Table13[[#This Row],[Last]]*Table13[[#This Row],[Float]]</f>
        <v>21085.821199999998</v>
      </c>
      <c r="G402" s="8">
        <f>Table13[[#This Row],[Float adjusted market cap]]/Table13[[#Totals],[Float adjusted market cap]]</f>
        <v>8.9858220112664061E-4</v>
      </c>
      <c r="H402" s="11">
        <f>VALUE(INDEX(SPY_All_Holdings!C$5:C$511,MATCH(A402,SPY_All_Holdings!B$5:B$510,0))/100)</f>
        <v>9.1104000000000001E-4</v>
      </c>
      <c r="I402" s="10">
        <f>(H402-G402)/H402</f>
        <v>1.3674261144800885E-2</v>
      </c>
    </row>
    <row r="403" spans="1:9" x14ac:dyDescent="0.2">
      <c r="A403" s="6" t="s">
        <v>896</v>
      </c>
      <c r="B403" s="6" t="s">
        <v>2273</v>
      </c>
      <c r="C403" s="6">
        <v>28.08</v>
      </c>
      <c r="D403" s="6">
        <v>24738.48</v>
      </c>
      <c r="E403" s="6">
        <v>874.95</v>
      </c>
      <c r="F403" s="7">
        <f>Table13[[#This Row],[Last]]*Table13[[#This Row],[Float]]</f>
        <v>24568.596000000001</v>
      </c>
      <c r="G403" s="8">
        <f>Table13[[#This Row],[Float adjusted market cap]]/Table13[[#Totals],[Float adjusted market cap]]</f>
        <v>1.047002289494477E-3</v>
      </c>
      <c r="H403" s="11">
        <f>VALUE(INDEX(SPY_All_Holdings!C$5:C$511,MATCH(A403,SPY_All_Holdings!B$5:B$510,0))/100)</f>
        <v>1.0615500000000001E-3</v>
      </c>
      <c r="I403" s="10">
        <f>(H403-G403)/H403</f>
        <v>1.3704216010101338E-2</v>
      </c>
    </row>
    <row r="404" spans="1:9" x14ac:dyDescent="0.2">
      <c r="A404" s="6" t="s">
        <v>269</v>
      </c>
      <c r="B404" s="6" t="s">
        <v>2371</v>
      </c>
      <c r="C404" s="6">
        <v>60</v>
      </c>
      <c r="D404" s="6">
        <v>85896</v>
      </c>
      <c r="E404" s="6">
        <v>1393.06</v>
      </c>
      <c r="F404" s="7">
        <f>Table13[[#This Row],[Last]]*Table13[[#This Row],[Float]]</f>
        <v>83583.599999999991</v>
      </c>
      <c r="G404" s="8">
        <f>Table13[[#This Row],[Float adjusted market cap]]/Table13[[#Totals],[Float adjusted market cap]]</f>
        <v>3.5619544789694357E-3</v>
      </c>
      <c r="H404" s="11">
        <f>VALUE(INDEX(SPY_All_Holdings!C$5:C$511,MATCH(A404,SPY_All_Holdings!B$5:B$510,0))/100)</f>
        <v>3.6115700000000001E-3</v>
      </c>
      <c r="I404" s="10">
        <f>(H404-G404)/H404</f>
        <v>1.3737936972165686E-2</v>
      </c>
    </row>
    <row r="405" spans="1:9" x14ac:dyDescent="0.2">
      <c r="A405" s="6" t="s">
        <v>1640</v>
      </c>
      <c r="B405" s="6" t="s">
        <v>2177</v>
      </c>
      <c r="C405" s="6">
        <v>49.25</v>
      </c>
      <c r="D405" s="6">
        <v>22967.89</v>
      </c>
      <c r="E405" s="6">
        <v>220.37</v>
      </c>
      <c r="F405" s="7">
        <f>Table13[[#This Row],[Last]]*Table13[[#This Row],[Float]]</f>
        <v>10853.2225</v>
      </c>
      <c r="G405" s="8">
        <f>Table13[[#This Row],[Float adjusted market cap]]/Table13[[#Totals],[Float adjusted market cap]]</f>
        <v>4.6251518832793586E-4</v>
      </c>
      <c r="H405" s="11">
        <f>VALUE(INDEX(SPY_All_Holdings!C$5:C$511,MATCH(A405,SPY_All_Holdings!B$5:B$510,0))/100)</f>
        <v>4.6899999999999996E-4</v>
      </c>
      <c r="I405" s="10">
        <f>(H405-G405)/H405</f>
        <v>1.3826890558772073E-2</v>
      </c>
    </row>
    <row r="406" spans="1:9" x14ac:dyDescent="0.2">
      <c r="A406" s="6" t="s">
        <v>1656</v>
      </c>
      <c r="B406" s="6" t="s">
        <v>2263</v>
      </c>
      <c r="C406" s="6">
        <v>28.76</v>
      </c>
      <c r="D406" s="6">
        <v>10848.27</v>
      </c>
      <c r="E406" s="6">
        <v>368.72</v>
      </c>
      <c r="F406" s="7">
        <f>Table13[[#This Row],[Last]]*Table13[[#This Row],[Float]]</f>
        <v>10604.387200000001</v>
      </c>
      <c r="G406" s="8">
        <f>Table13[[#This Row],[Float adjusted market cap]]/Table13[[#Totals],[Float adjusted market cap]]</f>
        <v>4.5191095482566149E-4</v>
      </c>
      <c r="H406" s="11">
        <f>VALUE(INDEX(SPY_All_Holdings!C$5:C$511,MATCH(A406,SPY_All_Holdings!B$5:B$510,0))/100)</f>
        <v>4.5836E-4</v>
      </c>
      <c r="I406" s="10">
        <f>(H406-G406)/H406</f>
        <v>1.4069825408714777E-2</v>
      </c>
    </row>
    <row r="407" spans="1:9" x14ac:dyDescent="0.2">
      <c r="A407" s="6" t="s">
        <v>1512</v>
      </c>
      <c r="B407" s="6" t="s">
        <v>1511</v>
      </c>
      <c r="C407" s="6">
        <v>49.37</v>
      </c>
      <c r="D407" s="6">
        <v>12328.43</v>
      </c>
      <c r="E407" s="6">
        <v>249</v>
      </c>
      <c r="F407" s="7">
        <f>Table13[[#This Row],[Last]]*Table13[[#This Row],[Float]]</f>
        <v>12293.13</v>
      </c>
      <c r="G407" s="8">
        <f>Table13[[#This Row],[Float adjusted market cap]]/Table13[[#Totals],[Float adjusted market cap]]</f>
        <v>5.2387752458680343E-4</v>
      </c>
      <c r="H407" s="11">
        <f>VALUE(INDEX(SPY_All_Holdings!C$5:C$511,MATCH(A407,SPY_All_Holdings!B$5:B$510,0))/100)</f>
        <v>5.3136000000000004E-4</v>
      </c>
      <c r="I407" s="10">
        <f>(H407-G407)/H407</f>
        <v>1.4081743851996028E-2</v>
      </c>
    </row>
    <row r="408" spans="1:9" x14ac:dyDescent="0.2">
      <c r="A408" s="6" t="s">
        <v>1504</v>
      </c>
      <c r="B408" s="6" t="s">
        <v>2136</v>
      </c>
      <c r="C408" s="6">
        <v>44.87</v>
      </c>
      <c r="D408" s="6">
        <v>12669.49</v>
      </c>
      <c r="E408" s="6">
        <v>278.41000000000003</v>
      </c>
      <c r="F408" s="7">
        <f>Table13[[#This Row],[Last]]*Table13[[#This Row],[Float]]</f>
        <v>12492.2567</v>
      </c>
      <c r="G408" s="8">
        <f>Table13[[#This Row],[Float adjusted market cap]]/Table13[[#Totals],[Float adjusted market cap]]</f>
        <v>5.323634026890556E-4</v>
      </c>
      <c r="H408" s="11">
        <f>VALUE(INDEX(SPY_All_Holdings!C$5:C$511,MATCH(A408,SPY_All_Holdings!B$5:B$510,0))/100)</f>
        <v>5.4014999999999998E-4</v>
      </c>
      <c r="I408" s="10">
        <f>(H408-G408)/H408</f>
        <v>1.4415620310921747E-2</v>
      </c>
    </row>
    <row r="409" spans="1:9" x14ac:dyDescent="0.2">
      <c r="A409" s="6" t="s">
        <v>1652</v>
      </c>
      <c r="B409" s="6" t="s">
        <v>2236</v>
      </c>
      <c r="C409" s="6">
        <v>239.27</v>
      </c>
      <c r="D409" s="6">
        <v>10838.93</v>
      </c>
      <c r="E409" s="6">
        <v>44.4</v>
      </c>
      <c r="F409" s="7">
        <f>Table13[[#This Row],[Last]]*Table13[[#This Row],[Float]]</f>
        <v>10623.588</v>
      </c>
      <c r="G409" s="8">
        <f>Table13[[#This Row],[Float adjusted market cap]]/Table13[[#Totals],[Float adjusted market cap]]</f>
        <v>4.5272920596057061E-4</v>
      </c>
      <c r="H409" s="11">
        <f>VALUE(INDEX(SPY_All_Holdings!C$5:C$511,MATCH(A409,SPY_All_Holdings!B$5:B$510,0))/100)</f>
        <v>4.5962999999999999E-4</v>
      </c>
      <c r="I409" s="10">
        <f>(H409-G409)/H409</f>
        <v>1.5013802492068346E-2</v>
      </c>
    </row>
    <row r="410" spans="1:9" x14ac:dyDescent="0.2">
      <c r="A410" s="6" t="s">
        <v>1392</v>
      </c>
      <c r="B410" s="6" t="s">
        <v>2190</v>
      </c>
      <c r="C410" s="6">
        <v>97.5</v>
      </c>
      <c r="D410" s="6">
        <v>14009.19</v>
      </c>
      <c r="E410" s="6">
        <v>143.02000000000001</v>
      </c>
      <c r="F410" s="7">
        <f>Table13[[#This Row],[Last]]*Table13[[#This Row],[Float]]</f>
        <v>13944.45</v>
      </c>
      <c r="G410" s="8">
        <f>Table13[[#This Row],[Float adjusted market cap]]/Table13[[#Totals],[Float adjusted market cap]]</f>
        <v>5.9424930410110783E-4</v>
      </c>
      <c r="H410" s="11">
        <f>VALUE(INDEX(SPY_All_Holdings!C$5:C$511,MATCH(A410,SPY_All_Holdings!B$5:B$510,0))/100)</f>
        <v>6.0333000000000001E-4</v>
      </c>
      <c r="I410" s="10">
        <f>(H410-G410)/H410</f>
        <v>1.5050960334961269E-2</v>
      </c>
    </row>
    <row r="411" spans="1:9" x14ac:dyDescent="0.2">
      <c r="A411" s="6" t="s">
        <v>1156</v>
      </c>
      <c r="B411" s="6" t="s">
        <v>2333</v>
      </c>
      <c r="C411" s="6">
        <v>74.319999999999993</v>
      </c>
      <c r="D411" s="6">
        <v>17133.21</v>
      </c>
      <c r="E411" s="6">
        <v>229.13</v>
      </c>
      <c r="F411" s="7">
        <f>Table13[[#This Row],[Last]]*Table13[[#This Row],[Float]]</f>
        <v>17028.941599999998</v>
      </c>
      <c r="G411" s="8">
        <f>Table13[[#This Row],[Float adjusted market cap]]/Table13[[#Totals],[Float adjusted market cap]]</f>
        <v>7.2569636632340495E-4</v>
      </c>
      <c r="H411" s="11">
        <f>VALUE(INDEX(SPY_All_Holdings!C$5:C$511,MATCH(A411,SPY_All_Holdings!B$5:B$510,0))/100)</f>
        <v>7.3678999999999997E-4</v>
      </c>
      <c r="I411" s="10">
        <f>(H411-G411)/H411</f>
        <v>1.5056710428473549E-2</v>
      </c>
    </row>
    <row r="412" spans="1:9" x14ac:dyDescent="0.2">
      <c r="A412" s="6" t="s">
        <v>1938</v>
      </c>
      <c r="B412" s="6" t="s">
        <v>2277</v>
      </c>
      <c r="C412" s="6">
        <v>48.57</v>
      </c>
      <c r="D412" s="6">
        <v>6401.53</v>
      </c>
      <c r="E412" s="6">
        <v>129.88</v>
      </c>
      <c r="F412" s="7">
        <f>Table13[[#This Row],[Last]]*Table13[[#This Row],[Float]]</f>
        <v>6308.2716</v>
      </c>
      <c r="G412" s="8">
        <f>Table13[[#This Row],[Float adjusted market cap]]/Table13[[#Totals],[Float adjusted market cap]]</f>
        <v>2.6882996521058783E-4</v>
      </c>
      <c r="H412" s="11">
        <f>VALUE(INDEX(SPY_All_Holdings!C$5:C$511,MATCH(A412,SPY_All_Holdings!B$5:B$510,0))/100)</f>
        <v>2.7313000000000001E-4</v>
      </c>
      <c r="I412" s="10">
        <f>(H412-G412)/H412</f>
        <v>1.5743546257870531E-2</v>
      </c>
    </row>
    <row r="413" spans="1:9" x14ac:dyDescent="0.2">
      <c r="A413" s="6" t="s">
        <v>1356</v>
      </c>
      <c r="B413" s="6" t="s">
        <v>1355</v>
      </c>
      <c r="C413" s="6">
        <v>52.96</v>
      </c>
      <c r="D413" s="6">
        <v>14335.69</v>
      </c>
      <c r="E413" s="6">
        <v>269.63</v>
      </c>
      <c r="F413" s="7">
        <f>Table13[[#This Row],[Last]]*Table13[[#This Row],[Float]]</f>
        <v>14279.604799999999</v>
      </c>
      <c r="G413" s="8">
        <f>Table13[[#This Row],[Float adjusted market cap]]/Table13[[#Totals],[Float adjusted market cap]]</f>
        <v>6.0853208374936536E-4</v>
      </c>
      <c r="H413" s="11">
        <f>VALUE(INDEX(SPY_All_Holdings!C$5:C$511,MATCH(A413,SPY_All_Holdings!B$5:B$510,0))/100)</f>
        <v>6.1833999999999999E-4</v>
      </c>
      <c r="I413" s="10">
        <f>(H413-G413)/H413</f>
        <v>1.5861688149941183E-2</v>
      </c>
    </row>
    <row r="414" spans="1:9" x14ac:dyDescent="0.2">
      <c r="A414" s="6" t="s">
        <v>1934</v>
      </c>
      <c r="B414" s="6" t="s">
        <v>2337</v>
      </c>
      <c r="C414" s="6">
        <v>19.48</v>
      </c>
      <c r="D414" s="6">
        <v>6581.12</v>
      </c>
      <c r="E414" s="6">
        <v>334.98</v>
      </c>
      <c r="F414" s="7">
        <f>Table13[[#This Row],[Last]]*Table13[[#This Row],[Float]]</f>
        <v>6525.4104000000007</v>
      </c>
      <c r="G414" s="8">
        <f>Table13[[#This Row],[Float adjusted market cap]]/Table13[[#Totals],[Float adjusted market cap]]</f>
        <v>2.7808343743741283E-4</v>
      </c>
      <c r="H414" s="11">
        <f>VALUE(INDEX(SPY_All_Holdings!C$5:C$511,MATCH(A414,SPY_All_Holdings!B$5:B$510,0))/100)</f>
        <v>2.8278E-4</v>
      </c>
      <c r="I414" s="10">
        <f>(H414-G414)/H414</f>
        <v>1.6608538661104635E-2</v>
      </c>
    </row>
    <row r="415" spans="1:9" x14ac:dyDescent="0.2">
      <c r="A415" s="6" t="s">
        <v>1764</v>
      </c>
      <c r="B415" s="6" t="s">
        <v>2095</v>
      </c>
      <c r="C415" s="6">
        <v>64.75</v>
      </c>
      <c r="D415" s="6">
        <v>11132.47</v>
      </c>
      <c r="E415" s="6">
        <v>142.25</v>
      </c>
      <c r="F415" s="7">
        <f>Table13[[#This Row],[Last]]*Table13[[#This Row],[Float]]</f>
        <v>9210.6875</v>
      </c>
      <c r="G415" s="8">
        <f>Table13[[#This Row],[Float adjusted market cap]]/Table13[[#Totals],[Float adjusted market cap]]</f>
        <v>3.9251778572606103E-4</v>
      </c>
      <c r="H415" s="11">
        <f>VALUE(INDEX(SPY_All_Holdings!C$5:C$511,MATCH(A415,SPY_All_Holdings!B$5:B$510,0))/100)</f>
        <v>3.9919999999999995E-4</v>
      </c>
      <c r="I415" s="10">
        <f>(H415-G415)/H415</f>
        <v>1.6739013712271825E-2</v>
      </c>
    </row>
    <row r="416" spans="1:9" x14ac:dyDescent="0.2">
      <c r="A416" s="6" t="s">
        <v>1400</v>
      </c>
      <c r="B416" s="6" t="s">
        <v>2395</v>
      </c>
      <c r="C416" s="6">
        <v>287.51</v>
      </c>
      <c r="D416" s="6">
        <v>14931.54</v>
      </c>
      <c r="E416" s="6">
        <v>48.24</v>
      </c>
      <c r="F416" s="7">
        <f>Table13[[#This Row],[Last]]*Table13[[#This Row],[Float]]</f>
        <v>13869.482400000001</v>
      </c>
      <c r="G416" s="8">
        <f>Table13[[#This Row],[Float adjusted market cap]]/Table13[[#Totals],[Float adjusted market cap]]</f>
        <v>5.910545245199748E-4</v>
      </c>
      <c r="H416" s="11">
        <f>VALUE(INDEX(SPY_All_Holdings!C$5:C$511,MATCH(A416,SPY_All_Holdings!B$5:B$510,0))/100)</f>
        <v>6.0150000000000004E-4</v>
      </c>
      <c r="I416" s="10">
        <f>(H416-G416)/H416</f>
        <v>1.7365711521238964E-2</v>
      </c>
    </row>
    <row r="417" spans="1:9" x14ac:dyDescent="0.2">
      <c r="A417" s="6" t="s">
        <v>362</v>
      </c>
      <c r="B417" s="6" t="s">
        <v>361</v>
      </c>
      <c r="C417" s="6">
        <v>75.38</v>
      </c>
      <c r="D417" s="6">
        <v>74659.820000000007</v>
      </c>
      <c r="E417" s="6">
        <v>844.08</v>
      </c>
      <c r="F417" s="7">
        <f>Table13[[#This Row],[Last]]*Table13[[#This Row],[Float]]</f>
        <v>63626.750399999997</v>
      </c>
      <c r="G417" s="8">
        <f>Table13[[#This Row],[Float adjusted market cap]]/Table13[[#Totals],[Float adjusted market cap]]</f>
        <v>2.7114839342831649E-3</v>
      </c>
      <c r="H417" s="11">
        <f>VALUE(INDEX(SPY_All_Holdings!C$5:C$511,MATCH(A417,SPY_All_Holdings!B$5:B$510,0))/100)</f>
        <v>2.7594899999999999E-3</v>
      </c>
      <c r="I417" s="10">
        <f>(H417-G417)/H417</f>
        <v>1.7396716682008245E-2</v>
      </c>
    </row>
    <row r="418" spans="1:9" x14ac:dyDescent="0.2">
      <c r="A418" s="6" t="s">
        <v>1624</v>
      </c>
      <c r="B418" s="6" t="s">
        <v>1623</v>
      </c>
      <c r="C418" s="6">
        <v>200.72</v>
      </c>
      <c r="D418" s="6">
        <v>11160.03</v>
      </c>
      <c r="E418" s="6">
        <v>55.05</v>
      </c>
      <c r="F418" s="7">
        <f>Table13[[#This Row],[Last]]*Table13[[#This Row],[Float]]</f>
        <v>11049.635999999999</v>
      </c>
      <c r="G418" s="8">
        <f>Table13[[#This Row],[Float adjusted market cap]]/Table13[[#Totals],[Float adjusted market cap]]</f>
        <v>4.7088544213436508E-4</v>
      </c>
      <c r="H418" s="11">
        <f>VALUE(INDEX(SPY_All_Holdings!C$5:C$511,MATCH(A418,SPY_All_Holdings!B$5:B$510,0))/100)</f>
        <v>4.7933999999999997E-4</v>
      </c>
      <c r="I418" s="10">
        <f>(H418-G418)/H418</f>
        <v>1.7637914352307126E-2</v>
      </c>
    </row>
    <row r="419" spans="1:9" x14ac:dyDescent="0.2">
      <c r="A419" s="6" t="s">
        <v>1328</v>
      </c>
      <c r="B419" s="6" t="s">
        <v>2222</v>
      </c>
      <c r="C419" s="6">
        <v>101.9</v>
      </c>
      <c r="D419" s="6">
        <v>14939.87</v>
      </c>
      <c r="E419" s="6">
        <v>143.6</v>
      </c>
      <c r="F419" s="7">
        <f>Table13[[#This Row],[Last]]*Table13[[#This Row],[Float]]</f>
        <v>14632.84</v>
      </c>
      <c r="G419" s="8">
        <f>Table13[[#This Row],[Float adjusted market cap]]/Table13[[#Totals],[Float adjusted market cap]]</f>
        <v>6.2358536815886273E-4</v>
      </c>
      <c r="H419" s="11">
        <f>VALUE(INDEX(SPY_All_Holdings!C$5:C$511,MATCH(A419,SPY_All_Holdings!B$5:B$510,0))/100)</f>
        <v>6.3484000000000001E-4</v>
      </c>
      <c r="I419" s="10">
        <f>(H419-G419)/H419</f>
        <v>1.7728296643464942E-2</v>
      </c>
    </row>
    <row r="420" spans="1:9" x14ac:dyDescent="0.2">
      <c r="A420" s="6" t="s">
        <v>382</v>
      </c>
      <c r="B420" s="6" t="s">
        <v>381</v>
      </c>
      <c r="C420" s="6">
        <v>184.21</v>
      </c>
      <c r="D420" s="6">
        <v>60070.879999999997</v>
      </c>
      <c r="E420" s="6">
        <v>317.81</v>
      </c>
      <c r="F420" s="7">
        <f>Table13[[#This Row],[Last]]*Table13[[#This Row],[Float]]</f>
        <v>58543.780100000004</v>
      </c>
      <c r="G420" s="8">
        <f>Table13[[#This Row],[Float adjusted market cap]]/Table13[[#Totals],[Float adjusted market cap]]</f>
        <v>2.4948707610463862E-3</v>
      </c>
      <c r="H420" s="11">
        <f>VALUE(INDEX(SPY_All_Holdings!C$5:C$511,MATCH(A420,SPY_All_Holdings!B$5:B$510,0))/100)</f>
        <v>2.54141E-3</v>
      </c>
      <c r="I420" s="10">
        <f>(H420-G420)/H420</f>
        <v>1.8312369493160802E-2</v>
      </c>
    </row>
    <row r="421" spans="1:9" x14ac:dyDescent="0.2">
      <c r="A421" s="6" t="s">
        <v>1907</v>
      </c>
      <c r="B421" s="6" t="s">
        <v>2224</v>
      </c>
      <c r="C421" s="6">
        <v>61.42</v>
      </c>
      <c r="D421" s="6">
        <v>11516.25</v>
      </c>
      <c r="E421" s="6">
        <v>111.88</v>
      </c>
      <c r="F421" s="7">
        <f>Table13[[#This Row],[Last]]*Table13[[#This Row],[Float]]</f>
        <v>6871.6696000000002</v>
      </c>
      <c r="G421" s="8">
        <f>Table13[[#This Row],[Float adjusted market cap]]/Table13[[#Totals],[Float adjusted market cap]]</f>
        <v>2.9283943632145675E-4</v>
      </c>
      <c r="H421" s="11">
        <f>VALUE(INDEX(SPY_All_Holdings!C$5:C$511,MATCH(A421,SPY_All_Holdings!B$5:B$510,0))/100)</f>
        <v>2.9840999999999998E-4</v>
      </c>
      <c r="I421" s="10">
        <f>(H421-G421)/H421</f>
        <v>1.8667483256403036E-2</v>
      </c>
    </row>
    <row r="422" spans="1:9" x14ac:dyDescent="0.2">
      <c r="A422" s="6" t="s">
        <v>543</v>
      </c>
      <c r="B422" s="6" t="s">
        <v>2248</v>
      </c>
      <c r="C422" s="6">
        <v>74.38</v>
      </c>
      <c r="D422" s="6">
        <v>43586.68</v>
      </c>
      <c r="E422" s="6">
        <v>570.52</v>
      </c>
      <c r="F422" s="7">
        <f>Table13[[#This Row],[Last]]*Table13[[#This Row],[Float]]</f>
        <v>42435.277599999994</v>
      </c>
      <c r="G422" s="8">
        <f>Table13[[#This Row],[Float adjusted market cap]]/Table13[[#Totals],[Float adjusted market cap]]</f>
        <v>1.8083993404642939E-3</v>
      </c>
      <c r="H422" s="11">
        <f>VALUE(INDEX(SPY_All_Holdings!C$5:C$511,MATCH(A422,SPY_All_Holdings!B$5:B$510,0))/100)</f>
        <v>1.8445E-3</v>
      </c>
      <c r="I422" s="10">
        <f>(H422-G422)/H422</f>
        <v>1.9572057216430502E-2</v>
      </c>
    </row>
    <row r="423" spans="1:9" x14ac:dyDescent="0.2">
      <c r="A423" s="6" t="s">
        <v>1588</v>
      </c>
      <c r="B423" s="6" t="s">
        <v>1587</v>
      </c>
      <c r="C423" s="6">
        <v>125.1</v>
      </c>
      <c r="D423" s="6">
        <v>11800.06</v>
      </c>
      <c r="E423" s="6">
        <v>93.04</v>
      </c>
      <c r="F423" s="7">
        <f>Table13[[#This Row],[Last]]*Table13[[#This Row],[Float]]</f>
        <v>11639.304</v>
      </c>
      <c r="G423" s="8">
        <f>Table13[[#This Row],[Float adjusted market cap]]/Table13[[#Totals],[Float adjusted market cap]]</f>
        <v>4.9601442166749066E-4</v>
      </c>
      <c r="H423" s="11">
        <f>VALUE(INDEX(SPY_All_Holdings!C$5:C$511,MATCH(A423,SPY_All_Holdings!B$5:B$510,0))/100)</f>
        <v>5.0608000000000001E-4</v>
      </c>
      <c r="I423" s="10">
        <f>(H423-G423)/H423</f>
        <v>1.9889302743655832E-2</v>
      </c>
    </row>
    <row r="424" spans="1:9" x14ac:dyDescent="0.2">
      <c r="A424" s="6" t="s">
        <v>1855</v>
      </c>
      <c r="B424" s="6" t="s">
        <v>2230</v>
      </c>
      <c r="C424" s="6">
        <v>22.34</v>
      </c>
      <c r="D424" s="6">
        <v>8144.54</v>
      </c>
      <c r="E424" s="6">
        <v>361.46</v>
      </c>
      <c r="F424" s="7">
        <f>Table13[[#This Row],[Last]]*Table13[[#This Row],[Float]]</f>
        <v>8075.0163999999995</v>
      </c>
      <c r="G424" s="8">
        <f>Table13[[#This Row],[Float adjusted market cap]]/Table13[[#Totals],[Float adjusted market cap]]</f>
        <v>3.4412062693795972E-4</v>
      </c>
      <c r="H424" s="11">
        <f>VALUE(INDEX(SPY_All_Holdings!C$5:C$511,MATCH(A424,SPY_All_Holdings!B$5:B$510,0))/100)</f>
        <v>3.5138000000000004E-4</v>
      </c>
      <c r="I424" s="10">
        <f>(H424-G424)/H424</f>
        <v>2.0659608008538669E-2</v>
      </c>
    </row>
    <row r="425" spans="1:9" x14ac:dyDescent="0.2">
      <c r="A425" s="6" t="s">
        <v>1232</v>
      </c>
      <c r="B425" s="6" t="s">
        <v>2068</v>
      </c>
      <c r="C425" s="6">
        <v>98.14</v>
      </c>
      <c r="D425" s="6">
        <v>21393.93</v>
      </c>
      <c r="E425" s="6">
        <v>160.55000000000001</v>
      </c>
      <c r="F425" s="7">
        <f>Table13[[#This Row],[Last]]*Table13[[#This Row],[Float]]</f>
        <v>15756.377</v>
      </c>
      <c r="G425" s="8">
        <f>Table13[[#This Row],[Float adjusted market cap]]/Table13[[#Totals],[Float adjusted market cap]]</f>
        <v>6.7146542656072489E-4</v>
      </c>
      <c r="H425" s="11">
        <f>VALUE(INDEX(SPY_All_Holdings!C$5:C$511,MATCH(A425,SPY_All_Holdings!B$5:B$510,0))/100)</f>
        <v>6.8563999999999995E-4</v>
      </c>
      <c r="I425" s="10">
        <f>(H425-G425)/H425</f>
        <v>2.0673492560636865E-2</v>
      </c>
    </row>
    <row r="426" spans="1:9" x14ac:dyDescent="0.2">
      <c r="A426" s="6" t="s">
        <v>12</v>
      </c>
      <c r="B426" s="6" t="s">
        <v>2066</v>
      </c>
      <c r="C426" s="6">
        <v>175.28</v>
      </c>
      <c r="D426" s="6">
        <v>898520.54</v>
      </c>
      <c r="E426" s="6">
        <v>4987.97</v>
      </c>
      <c r="F426" s="7">
        <f>Table13[[#This Row],[Last]]*Table13[[#This Row],[Float]]</f>
        <v>874291.38160000008</v>
      </c>
      <c r="G426" s="8">
        <f>Table13[[#This Row],[Float adjusted market cap]]/Table13[[#Totals],[Float adjusted market cap]]</f>
        <v>3.7258338987726021E-2</v>
      </c>
      <c r="H426" s="11">
        <f>VALUE(INDEX(SPY_All_Holdings!C$5:C$511,MATCH(A426,SPY_All_Holdings!B$5:B$510,0))/100)</f>
        <v>3.8065600000000005E-2</v>
      </c>
      <c r="I426" s="10">
        <f>(H426-G426)/H426</f>
        <v>2.1207100696533979E-2</v>
      </c>
    </row>
    <row r="427" spans="1:9" x14ac:dyDescent="0.2">
      <c r="A427" s="6" t="s">
        <v>1360</v>
      </c>
      <c r="B427" s="6" t="s">
        <v>2291</v>
      </c>
      <c r="C427" s="6">
        <v>45.73</v>
      </c>
      <c r="D427" s="6">
        <v>14244.89</v>
      </c>
      <c r="E427" s="6">
        <v>309.62</v>
      </c>
      <c r="F427" s="7">
        <f>Table13[[#This Row],[Last]]*Table13[[#This Row],[Float]]</f>
        <v>14158.9226</v>
      </c>
      <c r="G427" s="8">
        <f>Table13[[#This Row],[Float adjusted market cap]]/Table13[[#Totals],[Float adjusted market cap]]</f>
        <v>6.0338915495924527E-4</v>
      </c>
      <c r="H427" s="11">
        <f>VALUE(INDEX(SPY_All_Holdings!C$5:C$511,MATCH(A427,SPY_All_Holdings!B$5:B$510,0))/100)</f>
        <v>6.1654000000000006E-4</v>
      </c>
      <c r="I427" s="10">
        <f>(H427-G427)/H427</f>
        <v>2.1330075973586118E-2</v>
      </c>
    </row>
    <row r="428" spans="1:9" x14ac:dyDescent="0.2">
      <c r="A428" s="6" t="s">
        <v>1915</v>
      </c>
      <c r="B428" s="6" t="s">
        <v>1914</v>
      </c>
      <c r="C428" s="6">
        <v>159.85</v>
      </c>
      <c r="D428" s="6">
        <v>6704.91</v>
      </c>
      <c r="E428" s="6">
        <v>41.49</v>
      </c>
      <c r="F428" s="7">
        <f>Table13[[#This Row],[Last]]*Table13[[#This Row],[Float]]</f>
        <v>6632.1765000000005</v>
      </c>
      <c r="G428" s="8">
        <f>Table13[[#This Row],[Float adjusted market cap]]/Table13[[#Totals],[Float adjusted market cap]]</f>
        <v>2.8263332507203376E-4</v>
      </c>
      <c r="H428" s="11">
        <f>VALUE(INDEX(SPY_All_Holdings!C$5:C$511,MATCH(A428,SPY_All_Holdings!B$5:B$510,0))/100)</f>
        <v>2.8896E-4</v>
      </c>
      <c r="I428" s="10">
        <f>(H428-G428)/H428</f>
        <v>2.1894639147169982E-2</v>
      </c>
    </row>
    <row r="429" spans="1:9" x14ac:dyDescent="0.2">
      <c r="A429" s="6" t="s">
        <v>1304</v>
      </c>
      <c r="B429" s="6" t="s">
        <v>2128</v>
      </c>
      <c r="C429" s="6">
        <v>36.76</v>
      </c>
      <c r="D429" s="6">
        <v>14728.3</v>
      </c>
      <c r="E429" s="6">
        <v>399.63</v>
      </c>
      <c r="F429" s="7">
        <f>Table13[[#This Row],[Last]]*Table13[[#This Row],[Float]]</f>
        <v>14690.398799999999</v>
      </c>
      <c r="G429" s="8">
        <f>Table13[[#This Row],[Float adjusted market cap]]/Table13[[#Totals],[Float adjusted market cap]]</f>
        <v>6.260382635290562E-4</v>
      </c>
      <c r="H429" s="11">
        <f>VALUE(INDEX(SPY_All_Holdings!C$5:C$511,MATCH(A429,SPY_All_Holdings!B$5:B$510,0))/100)</f>
        <v>6.4057000000000003E-4</v>
      </c>
      <c r="I429" s="10">
        <f>(H429-G429)/H429</f>
        <v>2.2685633843208122E-2</v>
      </c>
    </row>
    <row r="430" spans="1:9" x14ac:dyDescent="0.2">
      <c r="A430" s="6" t="s">
        <v>358</v>
      </c>
      <c r="B430" s="6" t="s">
        <v>2145</v>
      </c>
      <c r="C430" s="6">
        <v>74.55</v>
      </c>
      <c r="D430" s="6">
        <v>65462.73</v>
      </c>
      <c r="E430" s="6">
        <v>853.35</v>
      </c>
      <c r="F430" s="7">
        <f>Table13[[#This Row],[Last]]*Table13[[#This Row],[Float]]</f>
        <v>63617.2425</v>
      </c>
      <c r="G430" s="8">
        <f>Table13[[#This Row],[Float adjusted market cap]]/Table13[[#Totals],[Float adjusted market cap]]</f>
        <v>2.7110787506467748E-3</v>
      </c>
      <c r="H430" s="11">
        <f>VALUE(INDEX(SPY_All_Holdings!C$5:C$511,MATCH(A430,SPY_All_Holdings!B$5:B$510,0))/100)</f>
        <v>2.7745299999999999E-3</v>
      </c>
      <c r="I430" s="10">
        <f>(H430-G430)/H430</f>
        <v>2.2869188422264347E-2</v>
      </c>
    </row>
    <row r="431" spans="1:9" x14ac:dyDescent="0.2">
      <c r="A431" s="6" t="s">
        <v>273</v>
      </c>
      <c r="B431" s="6" t="s">
        <v>2321</v>
      </c>
      <c r="C431" s="6">
        <v>64.290000000000006</v>
      </c>
      <c r="D431" s="6">
        <v>104406.96</v>
      </c>
      <c r="E431" s="6">
        <v>1273.5899999999999</v>
      </c>
      <c r="F431" s="7">
        <f>Table13[[#This Row],[Last]]*Table13[[#This Row],[Float]]</f>
        <v>81879.1011</v>
      </c>
      <c r="G431" s="8">
        <f>Table13[[#This Row],[Float adjusted market cap]]/Table13[[#Totals],[Float adjusted market cap]]</f>
        <v>3.4893164555862186E-3</v>
      </c>
      <c r="H431" s="11">
        <f>VALUE(INDEX(SPY_All_Holdings!C$5:C$511,MATCH(A431,SPY_All_Holdings!B$5:B$510,0))/100)</f>
        <v>3.5726200000000003E-3</v>
      </c>
      <c r="I431" s="10">
        <f>(H431-G431)/H431</f>
        <v>2.3317213813330746E-2</v>
      </c>
    </row>
    <row r="432" spans="1:9" x14ac:dyDescent="0.2">
      <c r="A432" s="6" t="s">
        <v>1712</v>
      </c>
      <c r="B432" s="6" t="s">
        <v>2399</v>
      </c>
      <c r="C432" s="6">
        <v>92.86</v>
      </c>
      <c r="D432" s="6">
        <v>10712.24</v>
      </c>
      <c r="E432" s="6">
        <v>106.82</v>
      </c>
      <c r="F432" s="7">
        <f>Table13[[#This Row],[Last]]*Table13[[#This Row],[Float]]</f>
        <v>9919.3051999999989</v>
      </c>
      <c r="G432" s="8">
        <f>Table13[[#This Row],[Float adjusted market cap]]/Table13[[#Totals],[Float adjusted market cap]]</f>
        <v>4.2271586274585939E-4</v>
      </c>
      <c r="H432" s="11">
        <f>VALUE(INDEX(SPY_All_Holdings!C$5:C$511,MATCH(A432,SPY_All_Holdings!B$5:B$510,0))/100)</f>
        <v>4.3298000000000002E-4</v>
      </c>
      <c r="I432" s="10">
        <f>(H432-G432)/H432</f>
        <v>2.3705799931037518E-2</v>
      </c>
    </row>
    <row r="433" spans="1:9" x14ac:dyDescent="0.2">
      <c r="A433" s="6" t="s">
        <v>739</v>
      </c>
      <c r="B433" s="6" t="s">
        <v>2367</v>
      </c>
      <c r="C433" s="6">
        <v>82.56</v>
      </c>
      <c r="D433" s="6">
        <v>31549.97</v>
      </c>
      <c r="E433" s="6">
        <v>373.67</v>
      </c>
      <c r="F433" s="7">
        <f>Table13[[#This Row],[Last]]*Table13[[#This Row],[Float]]</f>
        <v>30850.195200000002</v>
      </c>
      <c r="G433" s="8">
        <f>Table13[[#This Row],[Float adjusted market cap]]/Table13[[#Totals],[Float adjusted market cap]]</f>
        <v>1.3146955978172918E-3</v>
      </c>
      <c r="H433" s="11">
        <f>VALUE(INDEX(SPY_All_Holdings!C$5:C$511,MATCH(A433,SPY_All_Holdings!B$5:B$510,0))/100)</f>
        <v>1.3466800000000001E-3</v>
      </c>
      <c r="I433" s="10">
        <f>(H433-G433)/H433</f>
        <v>2.3750558545985859E-2</v>
      </c>
    </row>
    <row r="434" spans="1:9" x14ac:dyDescent="0.2">
      <c r="A434" s="6" t="s">
        <v>1612</v>
      </c>
      <c r="B434" s="6" t="s">
        <v>1611</v>
      </c>
      <c r="C434" s="6">
        <v>107.65</v>
      </c>
      <c r="D434" s="6">
        <v>11162.77</v>
      </c>
      <c r="E434" s="6">
        <v>102.97</v>
      </c>
      <c r="F434" s="7">
        <f>Table13[[#This Row],[Last]]*Table13[[#This Row],[Float]]</f>
        <v>11084.720500000001</v>
      </c>
      <c r="G434" s="8">
        <f>Table13[[#This Row],[Float adjusted market cap]]/Table13[[#Totals],[Float adjusted market cap]]</f>
        <v>4.7238058462544484E-4</v>
      </c>
      <c r="H434" s="11">
        <f>VALUE(INDEX(SPY_All_Holdings!C$5:C$511,MATCH(A434,SPY_All_Holdings!B$5:B$510,0))/100)</f>
        <v>4.84E-4</v>
      </c>
      <c r="I434" s="10">
        <f>(H434-G434)/H434</f>
        <v>2.400705655899826E-2</v>
      </c>
    </row>
    <row r="435" spans="1:9" x14ac:dyDescent="0.2">
      <c r="A435" s="6" t="s">
        <v>859</v>
      </c>
      <c r="B435" s="6" t="s">
        <v>2179</v>
      </c>
      <c r="C435" s="6">
        <v>111.35</v>
      </c>
      <c r="D435" s="6">
        <v>26401.09</v>
      </c>
      <c r="E435" s="6">
        <v>228.55</v>
      </c>
      <c r="F435" s="7">
        <f>Table13[[#This Row],[Last]]*Table13[[#This Row],[Float]]</f>
        <v>25449.0425</v>
      </c>
      <c r="G435" s="8">
        <f>Table13[[#This Row],[Float adjusted market cap]]/Table13[[#Totals],[Float adjusted market cap]]</f>
        <v>1.0845229317516657E-3</v>
      </c>
      <c r="H435" s="11">
        <f>VALUE(INDEX(SPY_All_Holdings!C$5:C$511,MATCH(A435,SPY_All_Holdings!B$5:B$510,0))/100)</f>
        <v>1.1112400000000001E-3</v>
      </c>
      <c r="I435" s="10">
        <f>(H435-G435)/H435</f>
        <v>2.4042572485092676E-2</v>
      </c>
    </row>
    <row r="436" spans="1:9" x14ac:dyDescent="0.2">
      <c r="A436" s="6" t="s">
        <v>1815</v>
      </c>
      <c r="B436" s="6" t="s">
        <v>2207</v>
      </c>
      <c r="C436" s="6">
        <v>139.77000000000001</v>
      </c>
      <c r="D436" s="6">
        <v>8748.76</v>
      </c>
      <c r="E436" s="6">
        <v>62.37</v>
      </c>
      <c r="F436" s="7">
        <f>Table13[[#This Row],[Last]]*Table13[[#This Row],[Float]]</f>
        <v>8717.4549000000006</v>
      </c>
      <c r="G436" s="8">
        <f>Table13[[#This Row],[Float adjusted market cap]]/Table13[[#Totals],[Float adjusted market cap]]</f>
        <v>3.7149844618165597E-4</v>
      </c>
      <c r="H436" s="11">
        <f>VALUE(INDEX(SPY_All_Holdings!C$5:C$511,MATCH(A436,SPY_All_Holdings!B$5:B$510,0))/100)</f>
        <v>3.8072000000000003E-4</v>
      </c>
      <c r="I436" s="10">
        <f>(H436-G436)/H436</f>
        <v>2.422135379897053E-2</v>
      </c>
    </row>
    <row r="437" spans="1:9" x14ac:dyDescent="0.2">
      <c r="A437" s="6" t="s">
        <v>1524</v>
      </c>
      <c r="B437" s="6" t="s">
        <v>2430</v>
      </c>
      <c r="C437" s="6">
        <v>169.03</v>
      </c>
      <c r="D437" s="6">
        <v>12170.16</v>
      </c>
      <c r="E437" s="6">
        <v>71.569999999999993</v>
      </c>
      <c r="F437" s="7">
        <f>Table13[[#This Row],[Last]]*Table13[[#This Row],[Float]]</f>
        <v>12097.477099999998</v>
      </c>
      <c r="G437" s="8">
        <f>Table13[[#This Row],[Float adjusted market cap]]/Table13[[#Totals],[Float adjusted market cap]]</f>
        <v>5.1553968410759021E-4</v>
      </c>
      <c r="H437" s="11">
        <f>VALUE(INDEX(SPY_All_Holdings!C$5:C$511,MATCH(A437,SPY_All_Holdings!B$5:B$510,0))/100)</f>
        <v>5.2888000000000002E-4</v>
      </c>
      <c r="I437" s="10">
        <f>(H437-G437)/H437</f>
        <v>2.5223710279098869E-2</v>
      </c>
    </row>
    <row r="438" spans="1:9" x14ac:dyDescent="0.2">
      <c r="A438" s="6" t="s">
        <v>1212</v>
      </c>
      <c r="B438" s="6" t="s">
        <v>2311</v>
      </c>
      <c r="C438" s="6">
        <v>639.26</v>
      </c>
      <c r="D438" s="6">
        <v>16351.63</v>
      </c>
      <c r="E438" s="6">
        <v>25.03</v>
      </c>
      <c r="F438" s="7">
        <f>Table13[[#This Row],[Last]]*Table13[[#This Row],[Float]]</f>
        <v>16000.677800000001</v>
      </c>
      <c r="G438" s="8">
        <f>Table13[[#This Row],[Float adjusted market cap]]/Table13[[#Totals],[Float adjusted market cap]]</f>
        <v>6.8187642020990755E-4</v>
      </c>
      <c r="H438" s="11">
        <f>VALUE(INDEX(SPY_All_Holdings!C$5:C$511,MATCH(A438,SPY_All_Holdings!B$5:B$510,0))/100)</f>
        <v>7.0131999999999996E-4</v>
      </c>
      <c r="I438" s="10">
        <f>(H438-G438)/H438</f>
        <v>2.7724262519381183E-2</v>
      </c>
    </row>
    <row r="439" spans="1:9" x14ac:dyDescent="0.2">
      <c r="A439" s="6" t="s">
        <v>1958</v>
      </c>
      <c r="B439" s="6" t="s">
        <v>2364</v>
      </c>
      <c r="C439" s="6">
        <v>105.94</v>
      </c>
      <c r="D439" s="6">
        <v>8612.92</v>
      </c>
      <c r="E439" s="6">
        <v>54.74</v>
      </c>
      <c r="F439" s="7">
        <f>Table13[[#This Row],[Last]]*Table13[[#This Row],[Float]]</f>
        <v>5799.1556</v>
      </c>
      <c r="G439" s="8">
        <f>Table13[[#This Row],[Float adjusted market cap]]/Table13[[#Totals],[Float adjusted market cap]]</f>
        <v>2.4713374709465358E-4</v>
      </c>
      <c r="H439" s="11">
        <f>VALUE(INDEX(SPY_All_Holdings!C$5:C$511,MATCH(A439,SPY_All_Holdings!B$5:B$510,0))/100)</f>
        <v>2.5429000000000001E-4</v>
      </c>
      <c r="I439" s="10">
        <f>(H439-G439)/H439</f>
        <v>2.8142093300351681E-2</v>
      </c>
    </row>
    <row r="440" spans="1:9" x14ac:dyDescent="0.2">
      <c r="A440" s="6" t="s">
        <v>1444</v>
      </c>
      <c r="B440" s="6" t="s">
        <v>2154</v>
      </c>
      <c r="C440" s="6">
        <v>28.4</v>
      </c>
      <c r="D440" s="6">
        <v>13135.2</v>
      </c>
      <c r="E440" s="6">
        <v>455.5</v>
      </c>
      <c r="F440" s="7">
        <f>Table13[[#This Row],[Last]]*Table13[[#This Row],[Float]]</f>
        <v>12936.199999999999</v>
      </c>
      <c r="G440" s="8">
        <f>Table13[[#This Row],[Float adjusted market cap]]/Table13[[#Totals],[Float adjusted market cap]]</f>
        <v>5.5128225550041406E-4</v>
      </c>
      <c r="H440" s="11">
        <f>VALUE(INDEX(SPY_All_Holdings!C$5:C$511,MATCH(A440,SPY_All_Holdings!B$5:B$510,0))/100)</f>
        <v>5.6776000000000005E-4</v>
      </c>
      <c r="I440" s="10">
        <f>(H440-G440)/H440</f>
        <v>2.9022376531608402E-2</v>
      </c>
    </row>
    <row r="441" spans="1:9" x14ac:dyDescent="0.2">
      <c r="A441" s="6" t="s">
        <v>1986</v>
      </c>
      <c r="B441" s="6" t="s">
        <v>1985</v>
      </c>
      <c r="C441" s="6">
        <v>95.79</v>
      </c>
      <c r="D441" s="6">
        <v>5153.12</v>
      </c>
      <c r="E441" s="6">
        <v>53.23</v>
      </c>
      <c r="F441" s="7">
        <f>Table13[[#This Row],[Last]]*Table13[[#This Row],[Float]]</f>
        <v>5098.9017000000003</v>
      </c>
      <c r="G441" s="8">
        <f>Table13[[#This Row],[Float adjusted market cap]]/Table13[[#Totals],[Float adjusted market cap]]</f>
        <v>2.172920973509142E-4</v>
      </c>
      <c r="H441" s="11">
        <f>VALUE(INDEX(SPY_All_Holdings!C$5:C$511,MATCH(A441,SPY_All_Holdings!B$5:B$510,0))/100)</f>
        <v>2.2385999999999999E-4</v>
      </c>
      <c r="I441" s="10">
        <f>(H441-G441)/H441</f>
        <v>2.9339331051039877E-2</v>
      </c>
    </row>
    <row r="442" spans="1:9" x14ac:dyDescent="0.2">
      <c r="A442" s="6" t="s">
        <v>1416</v>
      </c>
      <c r="B442" s="6" t="s">
        <v>2377</v>
      </c>
      <c r="C442" s="6">
        <v>123.15</v>
      </c>
      <c r="D442" s="6">
        <v>13989.84</v>
      </c>
      <c r="E442" s="6">
        <v>108.92</v>
      </c>
      <c r="F442" s="7">
        <f>Table13[[#This Row],[Last]]*Table13[[#This Row],[Float]]</f>
        <v>13413.498000000001</v>
      </c>
      <c r="G442" s="8">
        <f>Table13[[#This Row],[Float adjusted market cap]]/Table13[[#Totals],[Float adjusted market cap]]</f>
        <v>5.7162253456117683E-4</v>
      </c>
      <c r="H442" s="11">
        <f>VALUE(INDEX(SPY_All_Holdings!C$5:C$511,MATCH(A442,SPY_All_Holdings!B$5:B$510,0))/100)</f>
        <v>5.8912999999999999E-4</v>
      </c>
      <c r="I442" s="10">
        <f>(H442-G442)/H442</f>
        <v>2.9717490942276176E-2</v>
      </c>
    </row>
    <row r="443" spans="1:9" x14ac:dyDescent="0.2">
      <c r="A443" s="6" t="s">
        <v>1744</v>
      </c>
      <c r="B443" s="6" t="s">
        <v>1743</v>
      </c>
      <c r="C443" s="6">
        <v>64.44</v>
      </c>
      <c r="D443" s="6">
        <v>9799.2000000000007</v>
      </c>
      <c r="E443" s="6">
        <v>145.38999999999999</v>
      </c>
      <c r="F443" s="7">
        <f>Table13[[#This Row],[Last]]*Table13[[#This Row],[Float]]</f>
        <v>9368.9315999999981</v>
      </c>
      <c r="G443" s="8">
        <f>Table13[[#This Row],[Float adjusted market cap]]/Table13[[#Totals],[Float adjusted market cap]]</f>
        <v>3.9926143257502998E-4</v>
      </c>
      <c r="H443" s="11">
        <f>VALUE(INDEX(SPY_All_Holdings!C$5:C$511,MATCH(A443,SPY_All_Holdings!B$5:B$510,0))/100)</f>
        <v>4.1151000000000002E-4</v>
      </c>
      <c r="I443" s="10">
        <f>(H443-G443)/H443</f>
        <v>2.9764932626108825E-2</v>
      </c>
    </row>
    <row r="444" spans="1:9" x14ac:dyDescent="0.2">
      <c r="A444" s="6" t="s">
        <v>2002</v>
      </c>
      <c r="B444" s="6" t="s">
        <v>2196</v>
      </c>
      <c r="C444" s="6">
        <v>35.85</v>
      </c>
      <c r="D444" s="6">
        <v>4333.87</v>
      </c>
      <c r="E444" s="6">
        <v>111.47</v>
      </c>
      <c r="F444" s="7">
        <f>Table13[[#This Row],[Last]]*Table13[[#This Row],[Float]]</f>
        <v>3996.1995000000002</v>
      </c>
      <c r="G444" s="8">
        <f>Table13[[#This Row],[Float adjusted market cap]]/Table13[[#Totals],[Float adjusted market cap]]</f>
        <v>1.7029992376351846E-4</v>
      </c>
      <c r="H444" s="11">
        <f>VALUE(INDEX(SPY_All_Holdings!C$5:C$511,MATCH(A444,SPY_All_Holdings!B$5:B$510,0))/100)</f>
        <v>1.7557E-4</v>
      </c>
      <c r="I444" s="10">
        <f>(H444-G444)/H444</f>
        <v>3.0016951851008406E-2</v>
      </c>
    </row>
    <row r="445" spans="1:9" x14ac:dyDescent="0.2">
      <c r="A445" s="6" t="s">
        <v>2006</v>
      </c>
      <c r="B445" s="6" t="s">
        <v>2402</v>
      </c>
      <c r="C445" s="6">
        <v>35.28</v>
      </c>
      <c r="D445" s="6">
        <v>4898.17</v>
      </c>
      <c r="E445" s="6">
        <v>107.35</v>
      </c>
      <c r="F445" s="7">
        <f>Table13[[#This Row],[Last]]*Table13[[#This Row],[Float]]</f>
        <v>3787.308</v>
      </c>
      <c r="G445" s="8">
        <f>Table13[[#This Row],[Float adjusted market cap]]/Table13[[#Totals],[Float adjusted market cap]]</f>
        <v>1.6139791411038502E-4</v>
      </c>
      <c r="H445" s="11">
        <f>VALUE(INDEX(SPY_All_Holdings!C$5:C$511,MATCH(A445,SPY_All_Holdings!B$5:B$510,0))/100)</f>
        <v>1.6657999999999999E-4</v>
      </c>
      <c r="I445" s="10">
        <f>(H445-G445)/H445</f>
        <v>3.110869185745575E-2</v>
      </c>
    </row>
    <row r="446" spans="1:9" x14ac:dyDescent="0.2">
      <c r="A446" s="6" t="s">
        <v>956</v>
      </c>
      <c r="B446" s="6" t="s">
        <v>2071</v>
      </c>
      <c r="C446" s="6">
        <v>40.56</v>
      </c>
      <c r="D446" s="6">
        <v>22673.040000000001</v>
      </c>
      <c r="E446" s="6">
        <v>545.91</v>
      </c>
      <c r="F446" s="7">
        <f>Table13[[#This Row],[Last]]*Table13[[#This Row],[Float]]</f>
        <v>22142.1096</v>
      </c>
      <c r="G446" s="8">
        <f>Table13[[#This Row],[Float adjusted market cap]]/Table13[[#Totals],[Float adjusted market cap]]</f>
        <v>9.4359642876775047E-4</v>
      </c>
      <c r="H446" s="11">
        <f>VALUE(INDEX(SPY_All_Holdings!C$5:C$511,MATCH(A446,SPY_All_Holdings!B$5:B$510,0))/100)</f>
        <v>9.7451999999999999E-4</v>
      </c>
      <c r="I446" s="10">
        <f>(H446-G446)/H446</f>
        <v>3.1732105274647537E-2</v>
      </c>
    </row>
    <row r="447" spans="1:9" x14ac:dyDescent="0.2">
      <c r="A447" s="6" t="s">
        <v>491</v>
      </c>
      <c r="B447" s="6" t="s">
        <v>490</v>
      </c>
      <c r="C447" s="6">
        <v>42.82</v>
      </c>
      <c r="D447" s="6">
        <v>49585.56</v>
      </c>
      <c r="E447" s="6">
        <v>1107.26</v>
      </c>
      <c r="F447" s="7">
        <f>Table13[[#This Row],[Last]]*Table13[[#This Row],[Float]]</f>
        <v>47412.873200000002</v>
      </c>
      <c r="G447" s="8">
        <f>Table13[[#This Row],[Float adjusted market cap]]/Table13[[#Totals],[Float adjusted market cap]]</f>
        <v>2.0205219212327532E-3</v>
      </c>
      <c r="H447" s="11">
        <f>VALUE(INDEX(SPY_All_Holdings!C$5:C$511,MATCH(A447,SPY_All_Holdings!B$5:B$510,0))/100)</f>
        <v>2.0868600000000003E-3</v>
      </c>
      <c r="I447" s="10">
        <f>(H447-G447)/H447</f>
        <v>3.1788466292538571E-2</v>
      </c>
    </row>
    <row r="448" spans="1:9" x14ac:dyDescent="0.2">
      <c r="A448" s="6" t="s">
        <v>819</v>
      </c>
      <c r="B448" s="6" t="s">
        <v>2403</v>
      </c>
      <c r="C448" s="6">
        <v>113.06</v>
      </c>
      <c r="D448" s="6">
        <v>27384.71</v>
      </c>
      <c r="E448" s="6">
        <v>232.64</v>
      </c>
      <c r="F448" s="7">
        <f>Table13[[#This Row],[Last]]*Table13[[#This Row],[Float]]</f>
        <v>26302.278399999999</v>
      </c>
      <c r="G448" s="8">
        <f>Table13[[#This Row],[Float adjusted market cap]]/Table13[[#Totals],[Float adjusted market cap]]</f>
        <v>1.120883981474608E-3</v>
      </c>
      <c r="H448" s="11">
        <f>VALUE(INDEX(SPY_All_Holdings!C$5:C$511,MATCH(A448,SPY_All_Holdings!B$5:B$510,0))/100)</f>
        <v>1.1584800000000001E-3</v>
      </c>
      <c r="I448" s="10">
        <f>(H448-G448)/H448</f>
        <v>3.2452885268103152E-2</v>
      </c>
    </row>
    <row r="449" spans="1:9" x14ac:dyDescent="0.2">
      <c r="A449" s="6" t="s">
        <v>1600</v>
      </c>
      <c r="B449" s="6" t="s">
        <v>2260</v>
      </c>
      <c r="C449" s="6">
        <v>129.61000000000001</v>
      </c>
      <c r="D449" s="6">
        <v>11748.63</v>
      </c>
      <c r="E449" s="6">
        <v>87.79</v>
      </c>
      <c r="F449" s="7">
        <f>Table13[[#This Row],[Last]]*Table13[[#This Row],[Float]]</f>
        <v>11378.461900000002</v>
      </c>
      <c r="G449" s="8">
        <f>Table13[[#This Row],[Float adjusted market cap]]/Table13[[#Totals],[Float adjusted market cap]]</f>
        <v>4.8489851272843099E-4</v>
      </c>
      <c r="H449" s="11">
        <f>VALUE(INDEX(SPY_All_Holdings!C$5:C$511,MATCH(A449,SPY_All_Holdings!B$5:B$510,0))/100)</f>
        <v>5.0125000000000007E-4</v>
      </c>
      <c r="I449" s="10">
        <f>(H449-G449)/H449</f>
        <v>3.2621420990661489E-2</v>
      </c>
    </row>
    <row r="450" spans="1:9" x14ac:dyDescent="0.2">
      <c r="A450" s="6" t="s">
        <v>1132</v>
      </c>
      <c r="B450" s="6" t="s">
        <v>1131</v>
      </c>
      <c r="C450" s="6">
        <v>35.11</v>
      </c>
      <c r="D450" s="6">
        <v>19854.5</v>
      </c>
      <c r="E450" s="6">
        <v>495.47</v>
      </c>
      <c r="F450" s="7">
        <f>Table13[[#This Row],[Last]]*Table13[[#This Row],[Float]]</f>
        <v>17395.951700000001</v>
      </c>
      <c r="G450" s="8">
        <f>Table13[[#This Row],[Float adjusted market cap]]/Table13[[#Totals],[Float adjusted market cap]]</f>
        <v>7.4133667458390143E-4</v>
      </c>
      <c r="H450" s="11">
        <f>VALUE(INDEX(SPY_All_Holdings!C$5:C$511,MATCH(A450,SPY_All_Holdings!B$5:B$510,0))/100)</f>
        <v>7.6681999999999998E-4</v>
      </c>
      <c r="I450" s="10">
        <f>(H450-G450)/H450</f>
        <v>3.3232473613231991E-2</v>
      </c>
    </row>
    <row r="451" spans="1:9" x14ac:dyDescent="0.2">
      <c r="A451" s="6" t="s">
        <v>1084</v>
      </c>
      <c r="B451" s="6" t="s">
        <v>2411</v>
      </c>
      <c r="C451" s="6">
        <v>76.45</v>
      </c>
      <c r="D451" s="6">
        <v>22648.47</v>
      </c>
      <c r="E451" s="6">
        <v>246.68</v>
      </c>
      <c r="F451" s="7">
        <f>Table13[[#This Row],[Last]]*Table13[[#This Row],[Float]]</f>
        <v>18858.686000000002</v>
      </c>
      <c r="G451" s="8">
        <f>Table13[[#This Row],[Float adjusted market cap]]/Table13[[#Totals],[Float adjusted market cap]]</f>
        <v>8.0367178567539806E-4</v>
      </c>
      <c r="H451" s="11">
        <f>VALUE(INDEX(SPY_All_Holdings!C$5:C$511,MATCH(A451,SPY_All_Holdings!B$5:B$510,0))/100)</f>
        <v>8.3142999999999997E-4</v>
      </c>
      <c r="I451" s="10">
        <f>(H451-G451)/H451</f>
        <v>3.3386111067199783E-2</v>
      </c>
    </row>
    <row r="452" spans="1:9" x14ac:dyDescent="0.2">
      <c r="A452" s="6" t="s">
        <v>177</v>
      </c>
      <c r="B452" s="6" t="s">
        <v>2330</v>
      </c>
      <c r="C452" s="6">
        <v>224.08</v>
      </c>
      <c r="D452" s="6">
        <v>135792.48000000001</v>
      </c>
      <c r="E452" s="6">
        <v>581.01</v>
      </c>
      <c r="F452" s="7">
        <f>Table13[[#This Row],[Last]]*Table13[[#This Row],[Float]]</f>
        <v>130192.72080000001</v>
      </c>
      <c r="G452" s="8">
        <f>Table13[[#This Row],[Float adjusted market cap]]/Table13[[#Totals],[Float adjusted market cap]]</f>
        <v>5.5482241131367552E-3</v>
      </c>
      <c r="H452" s="11">
        <f>VALUE(INDEX(SPY_All_Holdings!C$5:C$511,MATCH(A452,SPY_All_Holdings!B$5:B$510,0))/100)</f>
        <v>5.7415599999999997E-3</v>
      </c>
      <c r="I452" s="10">
        <f>(H452-G452)/H452</f>
        <v>3.3673058691931206E-2</v>
      </c>
    </row>
    <row r="453" spans="1:9" x14ac:dyDescent="0.2">
      <c r="A453" s="6" t="s">
        <v>1616</v>
      </c>
      <c r="B453" s="6" t="s">
        <v>2354</v>
      </c>
      <c r="C453" s="6">
        <v>142.58000000000001</v>
      </c>
      <c r="D453" s="6">
        <v>10990.07</v>
      </c>
      <c r="E453" s="6">
        <v>76.790000000000006</v>
      </c>
      <c r="F453" s="7">
        <f>Table13[[#This Row],[Last]]*Table13[[#This Row],[Float]]</f>
        <v>10948.718200000001</v>
      </c>
      <c r="G453" s="8">
        <f>Table13[[#This Row],[Float adjusted market cap]]/Table13[[#Totals],[Float adjusted market cap]]</f>
        <v>4.6658478255859028E-4</v>
      </c>
      <c r="H453" s="11">
        <f>VALUE(INDEX(SPY_All_Holdings!C$5:C$511,MATCH(A453,SPY_All_Holdings!B$5:B$510,0))/100)</f>
        <v>4.8322999999999997E-4</v>
      </c>
      <c r="I453" s="10">
        <f>(H453-G453)/H453</f>
        <v>3.4445745176023196E-2</v>
      </c>
    </row>
    <row r="454" spans="1:9" x14ac:dyDescent="0.2">
      <c r="A454" s="6" t="s">
        <v>1532</v>
      </c>
      <c r="B454" s="6" t="s">
        <v>2185</v>
      </c>
      <c r="C454" s="6">
        <v>80.03</v>
      </c>
      <c r="D454" s="6">
        <v>15144.24</v>
      </c>
      <c r="E454" s="6">
        <v>148.33000000000001</v>
      </c>
      <c r="F454" s="7">
        <f>Table13[[#This Row],[Last]]*Table13[[#This Row],[Float]]</f>
        <v>11870.849900000001</v>
      </c>
      <c r="G454" s="8">
        <f>Table13[[#This Row],[Float adjusted market cap]]/Table13[[#Totals],[Float adjusted market cap]]</f>
        <v>5.0588185924605887E-4</v>
      </c>
      <c r="H454" s="11">
        <f>VALUE(INDEX(SPY_All_Holdings!C$5:C$511,MATCH(A454,SPY_All_Holdings!B$5:B$510,0))/100)</f>
        <v>5.2393000000000003E-4</v>
      </c>
      <c r="I454" s="10">
        <f>(H454-G454)/H454</f>
        <v>3.4447618487090187E-2</v>
      </c>
    </row>
    <row r="455" spans="1:9" x14ac:dyDescent="0.2">
      <c r="A455" s="6" t="s">
        <v>1772</v>
      </c>
      <c r="B455" s="6" t="s">
        <v>1771</v>
      </c>
      <c r="C455" s="6">
        <v>53.63</v>
      </c>
      <c r="D455" s="6">
        <v>9025.66</v>
      </c>
      <c r="E455" s="6">
        <v>167.82</v>
      </c>
      <c r="F455" s="7">
        <f>Table13[[#This Row],[Last]]*Table13[[#This Row],[Float]]</f>
        <v>9000.1866000000009</v>
      </c>
      <c r="G455" s="8">
        <f>Table13[[#This Row],[Float adjusted market cap]]/Table13[[#Totals],[Float adjusted market cap]]</f>
        <v>3.8354719073395622E-4</v>
      </c>
      <c r="H455" s="11">
        <f>VALUE(INDEX(SPY_All_Holdings!C$5:C$511,MATCH(A455,SPY_All_Holdings!B$5:B$510,0))/100)</f>
        <v>3.9732000000000005E-4</v>
      </c>
      <c r="I455" s="10">
        <f>(H455-G455)/H455</f>
        <v>3.4664273799566665E-2</v>
      </c>
    </row>
    <row r="456" spans="1:9" x14ac:dyDescent="0.2">
      <c r="A456" s="6" t="s">
        <v>936</v>
      </c>
      <c r="B456" s="6" t="s">
        <v>2406</v>
      </c>
      <c r="C456" s="6">
        <v>79.959999999999994</v>
      </c>
      <c r="D456" s="6">
        <v>29393.85</v>
      </c>
      <c r="E456" s="6">
        <v>284.81</v>
      </c>
      <c r="F456" s="7">
        <f>Table13[[#This Row],[Last]]*Table13[[#This Row],[Float]]</f>
        <v>22773.407599999999</v>
      </c>
      <c r="G456" s="8">
        <f>Table13[[#This Row],[Float adjusted market cap]]/Table13[[#Totals],[Float adjusted market cap]]</f>
        <v>9.7049949035715841E-4</v>
      </c>
      <c r="H456" s="11">
        <f>VALUE(INDEX(SPY_All_Holdings!C$5:C$511,MATCH(A456,SPY_All_Holdings!B$5:B$510,0))/100)</f>
        <v>1.0057E-3</v>
      </c>
      <c r="I456" s="10">
        <f>(H456-G456)/H456</f>
        <v>3.5001003920494766E-2</v>
      </c>
    </row>
    <row r="457" spans="1:9" x14ac:dyDescent="0.2">
      <c r="A457" s="6" t="s">
        <v>1748</v>
      </c>
      <c r="B457" s="6" t="s">
        <v>1747</v>
      </c>
      <c r="C457" s="6">
        <v>95.73</v>
      </c>
      <c r="D457" s="6">
        <v>9328.51</v>
      </c>
      <c r="E457" s="6">
        <v>97.03</v>
      </c>
      <c r="F457" s="7">
        <f>Table13[[#This Row],[Last]]*Table13[[#This Row],[Float]]</f>
        <v>9288.6818999999996</v>
      </c>
      <c r="G457" s="8">
        <f>Table13[[#This Row],[Float adjusted market cap]]/Table13[[#Totals],[Float adjusted market cap]]</f>
        <v>3.9584155381471161E-4</v>
      </c>
      <c r="H457" s="11">
        <f>VALUE(INDEX(SPY_All_Holdings!C$5:C$511,MATCH(A457,SPY_All_Holdings!B$5:B$510,0))/100)</f>
        <v>4.1021000000000005E-4</v>
      </c>
      <c r="I457" s="10">
        <f>(H457-G457)/H457</f>
        <v>3.5027050011673118E-2</v>
      </c>
    </row>
    <row r="458" spans="1:9" x14ac:dyDescent="0.2">
      <c r="A458" s="6" t="s">
        <v>1708</v>
      </c>
      <c r="B458" s="6" t="s">
        <v>2405</v>
      </c>
      <c r="C458" s="6">
        <v>78.489999999999995</v>
      </c>
      <c r="D458" s="6">
        <v>9878.2000000000007</v>
      </c>
      <c r="E458" s="6">
        <v>125.26</v>
      </c>
      <c r="F458" s="7">
        <f>Table13[[#This Row],[Last]]*Table13[[#This Row],[Float]]</f>
        <v>9831.6574000000001</v>
      </c>
      <c r="G458" s="8">
        <f>Table13[[#This Row],[Float adjusted market cap]]/Table13[[#Totals],[Float adjusted market cap]]</f>
        <v>4.1898071046979314E-4</v>
      </c>
      <c r="H458" s="11">
        <f>VALUE(INDEX(SPY_All_Holdings!C$5:C$511,MATCH(A458,SPY_All_Holdings!B$5:B$510,0))/100)</f>
        <v>4.3456000000000001E-4</v>
      </c>
      <c r="I458" s="10">
        <f>(H458-G458)/H458</f>
        <v>3.5850721488878128E-2</v>
      </c>
    </row>
    <row r="459" spans="1:9" x14ac:dyDescent="0.2">
      <c r="A459" s="6" t="s">
        <v>827</v>
      </c>
      <c r="B459" s="6" t="s">
        <v>2310</v>
      </c>
      <c r="C459" s="6">
        <v>177.99</v>
      </c>
      <c r="D459" s="6">
        <v>26923.48</v>
      </c>
      <c r="E459" s="6">
        <v>143.99</v>
      </c>
      <c r="F459" s="7">
        <f>Table13[[#This Row],[Last]]*Table13[[#This Row],[Float]]</f>
        <v>25628.780100000004</v>
      </c>
      <c r="G459" s="8">
        <f>Table13[[#This Row],[Float adjusted market cap]]/Table13[[#Totals],[Float adjusted market cap]]</f>
        <v>1.092182534225826E-3</v>
      </c>
      <c r="H459" s="11">
        <f>VALUE(INDEX(SPY_All_Holdings!C$5:C$511,MATCH(A459,SPY_All_Holdings!B$5:B$510,0))/100)</f>
        <v>1.1331399999999999E-3</v>
      </c>
      <c r="I459" s="10">
        <f>(H459-G459)/H459</f>
        <v>3.614510631887842E-2</v>
      </c>
    </row>
    <row r="460" spans="1:9" x14ac:dyDescent="0.2">
      <c r="A460" s="6" t="s">
        <v>1220</v>
      </c>
      <c r="B460" s="6" t="s">
        <v>2427</v>
      </c>
      <c r="C460" s="6">
        <v>207.73</v>
      </c>
      <c r="D460" s="6">
        <v>16519.11</v>
      </c>
      <c r="E460" s="6">
        <v>76.069999999999993</v>
      </c>
      <c r="F460" s="7">
        <f>Table13[[#This Row],[Last]]*Table13[[#This Row],[Float]]</f>
        <v>15802.021099999998</v>
      </c>
      <c r="G460" s="8">
        <f>Table13[[#This Row],[Float adjusted market cap]]/Table13[[#Totals],[Float adjusted market cap]]</f>
        <v>6.7341057137900893E-4</v>
      </c>
      <c r="H460" s="11">
        <f>VALUE(INDEX(SPY_All_Holdings!C$5:C$511,MATCH(A460,SPY_All_Holdings!B$5:B$510,0))/100)</f>
        <v>6.9868999999999997E-4</v>
      </c>
      <c r="I460" s="10">
        <f>(H460-G460)/H460</f>
        <v>3.6181179952469673E-2</v>
      </c>
    </row>
    <row r="461" spans="1:9" x14ac:dyDescent="0.2">
      <c r="A461" s="6" t="s">
        <v>1628</v>
      </c>
      <c r="B461" s="6" t="s">
        <v>2080</v>
      </c>
      <c r="C461" s="6">
        <v>65.209999999999994</v>
      </c>
      <c r="D461" s="6">
        <v>11067.9</v>
      </c>
      <c r="E461" s="6">
        <v>164.8</v>
      </c>
      <c r="F461" s="7">
        <f>Table13[[#This Row],[Last]]*Table13[[#This Row],[Float]]</f>
        <v>10746.608</v>
      </c>
      <c r="G461" s="8">
        <f>Table13[[#This Row],[Float adjusted market cap]]/Table13[[#Totals],[Float adjusted market cap]]</f>
        <v>4.5797176119871327E-4</v>
      </c>
      <c r="H461" s="11">
        <f>VALUE(INDEX(SPY_All_Holdings!C$5:C$511,MATCH(A461,SPY_All_Holdings!B$5:B$510,0))/100)</f>
        <v>4.7579000000000002E-4</v>
      </c>
      <c r="I461" s="10">
        <f>(H461-G461)/H461</f>
        <v>3.7449796761778835E-2</v>
      </c>
    </row>
    <row r="462" spans="1:9" x14ac:dyDescent="0.2">
      <c r="A462" s="6" t="s">
        <v>1859</v>
      </c>
      <c r="B462" s="6" t="s">
        <v>1858</v>
      </c>
      <c r="C462" s="6">
        <v>77.62</v>
      </c>
      <c r="D462" s="6">
        <v>8554.27</v>
      </c>
      <c r="E462" s="6">
        <v>101.94</v>
      </c>
      <c r="F462" s="7">
        <f>Table13[[#This Row],[Last]]*Table13[[#This Row],[Float]]</f>
        <v>7912.5828000000001</v>
      </c>
      <c r="G462" s="8">
        <f>Table13[[#This Row],[Float adjusted market cap]]/Table13[[#Totals],[Float adjusted market cap]]</f>
        <v>3.3719844257338189E-4</v>
      </c>
      <c r="H462" s="11">
        <f>VALUE(INDEX(SPY_All_Holdings!C$5:C$511,MATCH(A462,SPY_All_Holdings!B$5:B$510,0))/100)</f>
        <v>3.5061000000000001E-4</v>
      </c>
      <c r="I462" s="10">
        <f>(H462-G462)/H462</f>
        <v>3.8252067615350709E-2</v>
      </c>
    </row>
    <row r="463" spans="1:9" x14ac:dyDescent="0.2">
      <c r="A463" s="6" t="s">
        <v>1556</v>
      </c>
      <c r="B463" s="6" t="s">
        <v>2437</v>
      </c>
      <c r="C463" s="6">
        <v>116.89</v>
      </c>
      <c r="D463" s="6">
        <v>11832.89</v>
      </c>
      <c r="E463" s="6">
        <v>99.5</v>
      </c>
      <c r="F463" s="7">
        <f>Table13[[#This Row],[Last]]*Table13[[#This Row],[Float]]</f>
        <v>11630.555</v>
      </c>
      <c r="G463" s="8">
        <f>Table13[[#This Row],[Float adjusted market cap]]/Table13[[#Totals],[Float adjusted market cap]]</f>
        <v>4.9564157891201588E-4</v>
      </c>
      <c r="H463" s="11">
        <f>VALUE(INDEX(SPY_All_Holdings!C$5:C$511,MATCH(A463,SPY_All_Holdings!B$5:B$510,0))/100)</f>
        <v>5.1597999999999998E-4</v>
      </c>
      <c r="I463" s="10">
        <f>(H463-G463)/H463</f>
        <v>3.9417072537664438E-2</v>
      </c>
    </row>
    <row r="464" spans="1:9" x14ac:dyDescent="0.2">
      <c r="A464" s="6" t="s">
        <v>1668</v>
      </c>
      <c r="B464" s="6" t="s">
        <v>2274</v>
      </c>
      <c r="C464" s="6">
        <v>61.12</v>
      </c>
      <c r="D464" s="6">
        <v>10268.16</v>
      </c>
      <c r="E464" s="6">
        <v>166.33</v>
      </c>
      <c r="F464" s="7">
        <f>Table13[[#This Row],[Last]]*Table13[[#This Row],[Float]]</f>
        <v>10166.089600000001</v>
      </c>
      <c r="G464" s="8">
        <f>Table13[[#This Row],[Float adjusted market cap]]/Table13[[#Totals],[Float adjusted market cap]]</f>
        <v>4.3323269617873128E-4</v>
      </c>
      <c r="H464" s="11">
        <f>VALUE(INDEX(SPY_All_Holdings!C$5:C$511,MATCH(A464,SPY_All_Holdings!B$5:B$510,0))/100)</f>
        <v>4.5204000000000002E-4</v>
      </c>
      <c r="I464" s="10">
        <f>(H464-G464)/H464</f>
        <v>4.1605397357023122E-2</v>
      </c>
    </row>
    <row r="465" spans="1:9" x14ac:dyDescent="0.2">
      <c r="A465" s="6" t="s">
        <v>1791</v>
      </c>
      <c r="B465" s="6" t="s">
        <v>2286</v>
      </c>
      <c r="C465" s="6">
        <v>27.98</v>
      </c>
      <c r="D465" s="6">
        <v>9966.2000000000007</v>
      </c>
      <c r="E465" s="6">
        <v>310.38</v>
      </c>
      <c r="F465" s="7">
        <f>Table13[[#This Row],[Last]]*Table13[[#This Row],[Float]]</f>
        <v>8684.4323999999997</v>
      </c>
      <c r="G465" s="8">
        <f>Table13[[#This Row],[Float adjusted market cap]]/Table13[[#Totals],[Float adjusted market cap]]</f>
        <v>3.7009117679170662E-4</v>
      </c>
      <c r="H465" s="11">
        <f>VALUE(INDEX(SPY_All_Holdings!C$5:C$511,MATCH(A465,SPY_All_Holdings!B$5:B$510,0))/100)</f>
        <v>3.8631000000000001E-4</v>
      </c>
      <c r="I465" s="10">
        <f>(H465-G465)/H465</f>
        <v>4.198395901812893E-2</v>
      </c>
    </row>
    <row r="466" spans="1:9" x14ac:dyDescent="0.2">
      <c r="A466" s="6" t="s">
        <v>1823</v>
      </c>
      <c r="B466" s="6" t="s">
        <v>2159</v>
      </c>
      <c r="C466" s="6">
        <v>45.75</v>
      </c>
      <c r="D466" s="6">
        <v>13770.75</v>
      </c>
      <c r="E466" s="6">
        <v>182.88</v>
      </c>
      <c r="F466" s="7">
        <f>Table13[[#This Row],[Last]]*Table13[[#This Row],[Float]]</f>
        <v>8366.76</v>
      </c>
      <c r="G466" s="8">
        <f>Table13[[#This Row],[Float adjusted market cap]]/Table13[[#Totals],[Float adjusted market cap]]</f>
        <v>3.5655341785305154E-4</v>
      </c>
      <c r="H466" s="11">
        <f>VALUE(INDEX(SPY_All_Holdings!C$5:C$511,MATCH(A466,SPY_All_Holdings!B$5:B$510,0))/100)</f>
        <v>3.724E-4</v>
      </c>
      <c r="I466" s="10">
        <f>(H466-G466)/H466</f>
        <v>4.2552583638422278E-2</v>
      </c>
    </row>
    <row r="467" spans="1:9" x14ac:dyDescent="0.2">
      <c r="A467" s="6" t="s">
        <v>129</v>
      </c>
      <c r="B467" s="6" t="s">
        <v>2175</v>
      </c>
      <c r="C467" s="6">
        <v>110.99</v>
      </c>
      <c r="D467" s="6">
        <v>166485</v>
      </c>
      <c r="E467" s="6">
        <v>1434.16</v>
      </c>
      <c r="F467" s="7">
        <f>Table13[[#This Row],[Last]]*Table13[[#This Row],[Float]]</f>
        <v>159177.4184</v>
      </c>
      <c r="G467" s="8">
        <f>Table13[[#This Row],[Float adjusted market cap]]/Table13[[#Totals],[Float adjusted market cap]]</f>
        <v>6.783420652145539E-3</v>
      </c>
      <c r="H467" s="11">
        <f>VALUE(INDEX(SPY_All_Holdings!C$5:C$511,MATCH(A467,SPY_All_Holdings!B$5:B$510,0))/100)</f>
        <v>7.0928599999999994E-3</v>
      </c>
      <c r="I467" s="10">
        <f>(H467-G467)/H467</f>
        <v>4.3626879404705637E-2</v>
      </c>
    </row>
    <row r="468" spans="1:9" x14ac:dyDescent="0.2">
      <c r="A468" s="6" t="s">
        <v>394</v>
      </c>
      <c r="B468" s="6" t="s">
        <v>2118</v>
      </c>
      <c r="C468" s="6">
        <v>57.83</v>
      </c>
      <c r="D468" s="6">
        <v>59219.19</v>
      </c>
      <c r="E468" s="6">
        <v>971.99</v>
      </c>
      <c r="F468" s="7">
        <f>Table13[[#This Row],[Last]]*Table13[[#This Row],[Float]]</f>
        <v>56210.181700000001</v>
      </c>
      <c r="G468" s="8">
        <f>Table13[[#This Row],[Float adjusted market cap]]/Table13[[#Totals],[Float adjusted market cap]]</f>
        <v>2.395423366186678E-3</v>
      </c>
      <c r="H468" s="11">
        <f>VALUE(INDEX(SPY_All_Holdings!C$5:C$511,MATCH(A468,SPY_All_Holdings!B$5:B$510,0))/100)</f>
        <v>2.5049600000000001E-3</v>
      </c>
      <c r="I468" s="10">
        <f>(H468-G468)/H468</f>
        <v>4.3727897376932987E-2</v>
      </c>
    </row>
    <row r="469" spans="1:9" x14ac:dyDescent="0.2">
      <c r="A469" s="6" t="s">
        <v>1160</v>
      </c>
      <c r="B469" s="6" t="s">
        <v>2434</v>
      </c>
      <c r="C469" s="6">
        <v>68.260000000000005</v>
      </c>
      <c r="D469" s="6">
        <v>17372.169999999998</v>
      </c>
      <c r="E469" s="6">
        <v>241.4</v>
      </c>
      <c r="F469" s="7">
        <f>Table13[[#This Row],[Last]]*Table13[[#This Row],[Float]]</f>
        <v>16477.964</v>
      </c>
      <c r="G469" s="8">
        <f>Table13[[#This Row],[Float adjusted market cap]]/Table13[[#Totals],[Float adjusted market cap]]</f>
        <v>7.0221619640811262E-4</v>
      </c>
      <c r="H469" s="11">
        <f>VALUE(INDEX(SPY_All_Holdings!C$5:C$511,MATCH(A469,SPY_All_Holdings!B$5:B$510,0))/100)</f>
        <v>7.3503000000000001E-4</v>
      </c>
      <c r="I469" s="10">
        <f>(H469-G469)/H469</f>
        <v>4.464280858180944E-2</v>
      </c>
    </row>
    <row r="470" spans="1:9" x14ac:dyDescent="0.2">
      <c r="A470" s="6" t="s">
        <v>607</v>
      </c>
      <c r="B470" s="6" t="s">
        <v>2387</v>
      </c>
      <c r="C470" s="6">
        <v>219.05</v>
      </c>
      <c r="D470" s="6">
        <v>42649.91</v>
      </c>
      <c r="E470" s="6">
        <v>162.94999999999999</v>
      </c>
      <c r="F470" s="7">
        <f>Table13[[#This Row],[Last]]*Table13[[#This Row],[Float]]</f>
        <v>35694.197500000002</v>
      </c>
      <c r="G470" s="8">
        <f>Table13[[#This Row],[Float adjusted market cap]]/Table13[[#Totals],[Float adjusted market cap]]</f>
        <v>1.5211250371884514E-3</v>
      </c>
      <c r="H470" s="11">
        <f>VALUE(INDEX(SPY_All_Holdings!C$5:C$511,MATCH(A470,SPY_All_Holdings!B$5:B$510,0))/100)</f>
        <v>1.59282E-3</v>
      </c>
      <c r="I470" s="10">
        <f>(H470-G470)/H470</f>
        <v>4.5011340146123575E-2</v>
      </c>
    </row>
    <row r="471" spans="1:9" x14ac:dyDescent="0.2">
      <c r="A471" s="6" t="s">
        <v>880</v>
      </c>
      <c r="B471" s="6" t="s">
        <v>2172</v>
      </c>
      <c r="C471" s="6">
        <v>98.19</v>
      </c>
      <c r="D471" s="6">
        <v>26662.61</v>
      </c>
      <c r="E471" s="6">
        <v>245.96</v>
      </c>
      <c r="F471" s="7">
        <f>Table13[[#This Row],[Last]]*Table13[[#This Row],[Float]]</f>
        <v>24150.812399999999</v>
      </c>
      <c r="G471" s="8">
        <f>Table13[[#This Row],[Float adjusted market cap]]/Table13[[#Totals],[Float adjusted market cap]]</f>
        <v>1.0291982446189276E-3</v>
      </c>
      <c r="H471" s="11">
        <f>VALUE(INDEX(SPY_All_Holdings!C$5:C$511,MATCH(A471,SPY_All_Holdings!B$5:B$510,0))/100)</f>
        <v>1.0788799999999999E-3</v>
      </c>
      <c r="I471" s="10">
        <f>(H471-G471)/H471</f>
        <v>4.6049380265712918E-2</v>
      </c>
    </row>
    <row r="472" spans="1:9" x14ac:dyDescent="0.2">
      <c r="A472" s="6" t="s">
        <v>1560</v>
      </c>
      <c r="B472" s="6" t="s">
        <v>2237</v>
      </c>
      <c r="C472" s="6">
        <v>43.55</v>
      </c>
      <c r="D472" s="6">
        <v>11989.01</v>
      </c>
      <c r="E472" s="6">
        <v>264.08</v>
      </c>
      <c r="F472" s="7">
        <f>Table13[[#This Row],[Last]]*Table13[[#This Row],[Float]]</f>
        <v>11500.683999999999</v>
      </c>
      <c r="G472" s="8">
        <f>Table13[[#This Row],[Float adjusted market cap]]/Table13[[#Totals],[Float adjusted market cap]]</f>
        <v>4.901070650822904E-4</v>
      </c>
      <c r="H472" s="11">
        <f>VALUE(INDEX(SPY_All_Holdings!C$5:C$511,MATCH(A472,SPY_All_Holdings!B$5:B$510,0))/100)</f>
        <v>5.1395999999999994E-4</v>
      </c>
      <c r="I472" s="10">
        <f>(H472-G472)/H472</f>
        <v>4.6410099847672075E-2</v>
      </c>
    </row>
    <row r="473" spans="1:9" x14ac:dyDescent="0.2">
      <c r="A473" s="6" t="s">
        <v>900</v>
      </c>
      <c r="B473" s="6" t="s">
        <v>2312</v>
      </c>
      <c r="C473" s="6">
        <v>46.71</v>
      </c>
      <c r="D473" s="6">
        <v>25052.91</v>
      </c>
      <c r="E473" s="6">
        <v>506.79</v>
      </c>
      <c r="F473" s="7">
        <f>Table13[[#This Row],[Last]]*Table13[[#This Row],[Float]]</f>
        <v>23672.160900000003</v>
      </c>
      <c r="G473" s="8">
        <f>Table13[[#This Row],[Float adjusted market cap]]/Table13[[#Totals],[Float adjusted market cap]]</f>
        <v>1.0088002855182137E-3</v>
      </c>
      <c r="H473" s="11">
        <f>VALUE(INDEX(SPY_All_Holdings!C$5:C$511,MATCH(A473,SPY_All_Holdings!B$5:B$510,0))/100)</f>
        <v>1.0586199999999999E-3</v>
      </c>
      <c r="I473" s="10">
        <f>(H473-G473)/H473</f>
        <v>4.7060998735888447E-2</v>
      </c>
    </row>
    <row r="474" spans="1:9" x14ac:dyDescent="0.2">
      <c r="A474" s="6" t="s">
        <v>1768</v>
      </c>
      <c r="B474" s="6" t="s">
        <v>1767</v>
      </c>
      <c r="C474" s="6">
        <v>35.270000000000003</v>
      </c>
      <c r="D474" s="6">
        <v>9028.4500000000007</v>
      </c>
      <c r="E474" s="6">
        <v>251.85</v>
      </c>
      <c r="F474" s="7">
        <f>Table13[[#This Row],[Last]]*Table13[[#This Row],[Float]]</f>
        <v>8882.7494999999999</v>
      </c>
      <c r="G474" s="8">
        <f>Table13[[#This Row],[Float adjusted market cap]]/Table13[[#Totals],[Float adjusted market cap]]</f>
        <v>3.785425534086653E-4</v>
      </c>
      <c r="H474" s="11">
        <f>VALUE(INDEX(SPY_All_Holdings!C$5:C$511,MATCH(A474,SPY_All_Holdings!B$5:B$510,0))/100)</f>
        <v>3.9776999999999998E-4</v>
      </c>
      <c r="I474" s="10">
        <f>(H474-G474)/H474</f>
        <v>4.8338101393606066E-2</v>
      </c>
    </row>
    <row r="475" spans="1:9" x14ac:dyDescent="0.2">
      <c r="A475" s="6" t="s">
        <v>1899</v>
      </c>
      <c r="B475" s="6" t="s">
        <v>1898</v>
      </c>
      <c r="C475" s="6">
        <v>56.59</v>
      </c>
      <c r="D475" s="6">
        <v>7093.39</v>
      </c>
      <c r="E475" s="6">
        <v>121.06</v>
      </c>
      <c r="F475" s="7">
        <f>Table13[[#This Row],[Last]]*Table13[[#This Row],[Float]]</f>
        <v>6850.7854000000007</v>
      </c>
      <c r="G475" s="8">
        <f>Table13[[#This Row],[Float adjusted market cap]]/Table13[[#Totals],[Float adjusted market cap]]</f>
        <v>2.9194944630272471E-4</v>
      </c>
      <c r="H475" s="11">
        <f>VALUE(INDEX(SPY_All_Holdings!C$5:C$511,MATCH(A475,SPY_All_Holdings!B$5:B$510,0))/100)</f>
        <v>3.0693000000000002E-4</v>
      </c>
      <c r="I475" s="10">
        <f>(H475-G475)/H475</f>
        <v>4.8807720644040362E-2</v>
      </c>
    </row>
    <row r="476" spans="1:9" x14ac:dyDescent="0.2">
      <c r="A476" s="6" t="s">
        <v>475</v>
      </c>
      <c r="B476" s="6" t="s">
        <v>2201</v>
      </c>
      <c r="C476" s="6">
        <v>13.16</v>
      </c>
      <c r="D476" s="6">
        <v>52275.49</v>
      </c>
      <c r="E476" s="6">
        <v>3679.13</v>
      </c>
      <c r="F476" s="7">
        <f>Table13[[#This Row],[Last]]*Table13[[#This Row],[Float]]</f>
        <v>48417.3508</v>
      </c>
      <c r="G476" s="8">
        <f>Table13[[#This Row],[Float adjusted market cap]]/Table13[[#Totals],[Float adjusted market cap]]</f>
        <v>2.0633282072307774E-3</v>
      </c>
      <c r="H476" s="11">
        <f>VALUE(INDEX(SPY_All_Holdings!C$5:C$511,MATCH(A476,SPY_All_Holdings!B$5:B$510,0))/100)</f>
        <v>2.1698400000000001E-3</v>
      </c>
      <c r="I476" s="10">
        <f>(H476-G476)/H476</f>
        <v>4.9087394816771171E-2</v>
      </c>
    </row>
    <row r="477" spans="1:9" x14ac:dyDescent="0.2">
      <c r="A477" s="6" t="s">
        <v>338</v>
      </c>
      <c r="B477" s="6" t="s">
        <v>2142</v>
      </c>
      <c r="C477" s="6">
        <v>355.27</v>
      </c>
      <c r="D477" s="6">
        <v>88323.67</v>
      </c>
      <c r="E477" s="6">
        <v>182.73</v>
      </c>
      <c r="F477" s="7">
        <f>Table13[[#This Row],[Last]]*Table13[[#This Row],[Float]]</f>
        <v>64918.487099999991</v>
      </c>
      <c r="G477" s="8">
        <f>Table13[[#This Row],[Float adjusted market cap]]/Table13[[#Totals],[Float adjusted market cap]]</f>
        <v>2.7665319021167372E-3</v>
      </c>
      <c r="H477" s="11">
        <f>VALUE(INDEX(SPY_All_Holdings!C$5:C$511,MATCH(A477,SPY_All_Holdings!B$5:B$510,0))/100)</f>
        <v>2.9159400000000001E-3</v>
      </c>
      <c r="I477" s="10">
        <f>(H477-G477)/H477</f>
        <v>5.1238399241158208E-2</v>
      </c>
    </row>
    <row r="478" spans="1:9" x14ac:dyDescent="0.2">
      <c r="A478" s="6" t="s">
        <v>463</v>
      </c>
      <c r="B478" s="6" t="s">
        <v>2101</v>
      </c>
      <c r="C478" s="6">
        <v>69.239999999999995</v>
      </c>
      <c r="D478" s="6">
        <v>52349.39</v>
      </c>
      <c r="E478" s="6">
        <v>708.49</v>
      </c>
      <c r="F478" s="7">
        <f>Table13[[#This Row],[Last]]*Table13[[#This Row],[Float]]</f>
        <v>49055.847599999994</v>
      </c>
      <c r="G478" s="8">
        <f>Table13[[#This Row],[Float adjusted market cap]]/Table13[[#Totals],[Float adjusted market cap]]</f>
        <v>2.0905380490725697E-3</v>
      </c>
      <c r="H478" s="11">
        <f>VALUE(INDEX(SPY_All_Holdings!C$5:C$511,MATCH(A478,SPY_All_Holdings!B$5:B$510,0))/100)</f>
        <v>2.2065800000000001E-3</v>
      </c>
      <c r="I478" s="10">
        <f>(H478-G478)/H478</f>
        <v>5.2589052256174912E-2</v>
      </c>
    </row>
    <row r="479" spans="1:9" x14ac:dyDescent="0.2">
      <c r="A479" s="6" t="s">
        <v>1756</v>
      </c>
      <c r="B479" s="6" t="s">
        <v>2158</v>
      </c>
      <c r="C479" s="6">
        <v>20.52</v>
      </c>
      <c r="D479" s="6">
        <v>15377.69</v>
      </c>
      <c r="E479" s="6">
        <v>440.42</v>
      </c>
      <c r="F479" s="7">
        <f>Table13[[#This Row],[Last]]*Table13[[#This Row],[Float]]</f>
        <v>9037.4184000000005</v>
      </c>
      <c r="G479" s="8">
        <f>Table13[[#This Row],[Float adjusted market cap]]/Table13[[#Totals],[Float adjusted market cap]]</f>
        <v>3.8513384142583945E-4</v>
      </c>
      <c r="H479" s="11">
        <f>VALUE(INDEX(SPY_All_Holdings!C$5:C$511,MATCH(A479,SPY_All_Holdings!B$5:B$510,0))/100)</f>
        <v>4.0674E-4</v>
      </c>
      <c r="I479" s="10">
        <f>(H479-G479)/H479</f>
        <v>5.312031905925297E-2</v>
      </c>
    </row>
    <row r="480" spans="1:9" x14ac:dyDescent="0.2">
      <c r="A480" s="6" t="s">
        <v>419</v>
      </c>
      <c r="B480" s="6" t="s">
        <v>2220</v>
      </c>
      <c r="C480" s="6">
        <v>44.19</v>
      </c>
      <c r="D480" s="6">
        <v>61866</v>
      </c>
      <c r="E480" s="6">
        <v>1201.6500000000001</v>
      </c>
      <c r="F480" s="7">
        <f>Table13[[#This Row],[Last]]*Table13[[#This Row],[Float]]</f>
        <v>53100.913500000002</v>
      </c>
      <c r="G480" s="8">
        <f>Table13[[#This Row],[Float adjusted market cap]]/Table13[[#Totals],[Float adjusted market cap]]</f>
        <v>2.262920437486464E-3</v>
      </c>
      <c r="H480" s="11">
        <f>VALUE(INDEX(SPY_All_Holdings!C$5:C$511,MATCH(A480,SPY_All_Holdings!B$5:B$510,0))/100)</f>
        <v>2.3905199999999997E-3</v>
      </c>
      <c r="I480" s="10">
        <f>(H480-G480)/H480</f>
        <v>5.3377324813653808E-2</v>
      </c>
    </row>
    <row r="481" spans="1:9" x14ac:dyDescent="0.2">
      <c r="A481" s="6" t="s">
        <v>1863</v>
      </c>
      <c r="B481" s="6" t="s">
        <v>2380</v>
      </c>
      <c r="C481" s="6">
        <v>87.68</v>
      </c>
      <c r="D481" s="6">
        <v>11390.6</v>
      </c>
      <c r="E481" s="6">
        <v>87.7</v>
      </c>
      <c r="F481" s="7">
        <f>Table13[[#This Row],[Last]]*Table13[[#This Row],[Float]]</f>
        <v>7689.536000000001</v>
      </c>
      <c r="G481" s="8">
        <f>Table13[[#This Row],[Float adjusted market cap]]/Table13[[#Totals],[Float adjusted market cap]]</f>
        <v>3.2769319814409433E-4</v>
      </c>
      <c r="H481" s="11">
        <f>VALUE(INDEX(SPY_All_Holdings!C$5:C$511,MATCH(A481,SPY_All_Holdings!B$5:B$510,0))/100)</f>
        <v>3.4624000000000005E-4</v>
      </c>
      <c r="I481" s="10">
        <f>(H481-G481)/H481</f>
        <v>5.3566317744644494E-2</v>
      </c>
    </row>
    <row r="482" spans="1:9" x14ac:dyDescent="0.2">
      <c r="A482" s="6" t="s">
        <v>1954</v>
      </c>
      <c r="B482" s="6" t="s">
        <v>2372</v>
      </c>
      <c r="C482" s="6">
        <v>44.51</v>
      </c>
      <c r="D482" s="6">
        <v>6364.93</v>
      </c>
      <c r="E482" s="6">
        <v>131.38999999999999</v>
      </c>
      <c r="F482" s="7">
        <f>Table13[[#This Row],[Last]]*Table13[[#This Row],[Float]]</f>
        <v>5848.1688999999988</v>
      </c>
      <c r="G482" s="8">
        <f>Table13[[#This Row],[Float adjusted market cap]]/Table13[[#Totals],[Float adjusted market cap]]</f>
        <v>2.4922247195771364E-4</v>
      </c>
      <c r="H482" s="11">
        <f>VALUE(INDEX(SPY_All_Holdings!C$5:C$511,MATCH(A482,SPY_All_Holdings!B$5:B$510,0))/100)</f>
        <v>2.6419999999999997E-4</v>
      </c>
      <c r="I482" s="10">
        <f>(H482-G482)/H482</f>
        <v>5.6690113710394903E-2</v>
      </c>
    </row>
    <row r="483" spans="1:9" x14ac:dyDescent="0.2">
      <c r="A483" s="6" t="s">
        <v>587</v>
      </c>
      <c r="B483" s="6" t="s">
        <v>2385</v>
      </c>
      <c r="C483" s="6">
        <v>105.78</v>
      </c>
      <c r="D483" s="6">
        <v>39227.56</v>
      </c>
      <c r="E483" s="6">
        <v>349.01</v>
      </c>
      <c r="F483" s="7">
        <f>Table13[[#This Row],[Last]]*Table13[[#This Row],[Float]]</f>
        <v>36918.277799999996</v>
      </c>
      <c r="G483" s="8">
        <f>Table13[[#This Row],[Float adjusted market cap]]/Table13[[#Totals],[Float adjusted market cap]]</f>
        <v>1.5732897956722118E-3</v>
      </c>
      <c r="H483" s="11">
        <f>VALUE(INDEX(SPY_All_Holdings!C$5:C$511,MATCH(A483,SPY_All_Holdings!B$5:B$510,0))/100)</f>
        <v>1.6688800000000002E-3</v>
      </c>
      <c r="I483" s="10">
        <f>(H483-G483)/H483</f>
        <v>5.727805733653013E-2</v>
      </c>
    </row>
    <row r="484" spans="1:9" x14ac:dyDescent="0.2">
      <c r="A484" s="6" t="s">
        <v>1500</v>
      </c>
      <c r="B484" s="6" t="s">
        <v>2100</v>
      </c>
      <c r="C484" s="6">
        <v>30.4</v>
      </c>
      <c r="D484" s="6">
        <v>13439.23</v>
      </c>
      <c r="E484" s="6">
        <v>393.8</v>
      </c>
      <c r="F484" s="7">
        <f>Table13[[#This Row],[Last]]*Table13[[#This Row],[Float]]</f>
        <v>11971.52</v>
      </c>
      <c r="G484" s="8">
        <f>Table13[[#This Row],[Float adjusted market cap]]/Table13[[#Totals],[Float adjusted market cap]]</f>
        <v>5.101719629696757E-4</v>
      </c>
      <c r="H484" s="11">
        <f>VALUE(INDEX(SPY_All_Holdings!C$5:C$511,MATCH(A484,SPY_All_Holdings!B$5:B$510,0))/100)</f>
        <v>5.4146000000000001E-4</v>
      </c>
      <c r="I484" s="10">
        <f>(H484-G484)/H484</f>
        <v>5.7784576940723802E-2</v>
      </c>
    </row>
    <row r="485" spans="1:9" x14ac:dyDescent="0.2">
      <c r="A485" s="6" t="s">
        <v>1248</v>
      </c>
      <c r="B485" s="6" t="s">
        <v>2199</v>
      </c>
      <c r="C485" s="6">
        <v>129.41</v>
      </c>
      <c r="D485" s="6">
        <v>19702.93</v>
      </c>
      <c r="E485" s="6">
        <v>114.54</v>
      </c>
      <c r="F485" s="7">
        <f>Table13[[#This Row],[Last]]*Table13[[#This Row],[Float]]</f>
        <v>14822.6214</v>
      </c>
      <c r="G485" s="8">
        <f>Table13[[#This Row],[Float adjusted market cap]]/Table13[[#Totals],[Float adjusted market cap]]</f>
        <v>6.3167299190030354E-4</v>
      </c>
      <c r="H485" s="11">
        <f>VALUE(INDEX(SPY_All_Holdings!C$5:C$511,MATCH(A485,SPY_All_Holdings!B$5:B$510,0))/100)</f>
        <v>6.7269999999999993E-4</v>
      </c>
      <c r="I485" s="10">
        <f>(H485-G485)/H485</f>
        <v>6.0988565630587757E-2</v>
      </c>
    </row>
    <row r="486" spans="1:9" x14ac:dyDescent="0.2">
      <c r="A486" s="6" t="s">
        <v>1839</v>
      </c>
      <c r="B486" s="6" t="s">
        <v>2357</v>
      </c>
      <c r="C486" s="6">
        <v>68.88</v>
      </c>
      <c r="D486" s="6">
        <v>8757.2000000000007</v>
      </c>
      <c r="E486" s="6">
        <v>117.41</v>
      </c>
      <c r="F486" s="7">
        <f>Table13[[#This Row],[Last]]*Table13[[#This Row],[Float]]</f>
        <v>8087.2007999999996</v>
      </c>
      <c r="G486" s="8">
        <f>Table13[[#This Row],[Float adjusted market cap]]/Table13[[#Totals],[Float adjusted market cap]]</f>
        <v>3.4463987088238844E-4</v>
      </c>
      <c r="H486" s="11">
        <f>VALUE(INDEX(SPY_All_Holdings!C$5:C$511,MATCH(A486,SPY_All_Holdings!B$5:B$510,0))/100)</f>
        <v>3.6753000000000003E-4</v>
      </c>
      <c r="I486" s="10">
        <f>(H486-G486)/H486</f>
        <v>6.228098146440178E-2</v>
      </c>
    </row>
    <row r="487" spans="1:9" x14ac:dyDescent="0.2">
      <c r="A487" s="6" t="s">
        <v>1496</v>
      </c>
      <c r="B487" s="6" t="s">
        <v>2212</v>
      </c>
      <c r="C487" s="6">
        <v>97.88</v>
      </c>
      <c r="D487" s="6">
        <v>13141.56</v>
      </c>
      <c r="E487" s="6">
        <v>121.48</v>
      </c>
      <c r="F487" s="7">
        <f>Table13[[#This Row],[Last]]*Table13[[#This Row],[Float]]</f>
        <v>11890.4624</v>
      </c>
      <c r="G487" s="8">
        <f>Table13[[#This Row],[Float adjusted market cap]]/Table13[[#Totals],[Float adjusted market cap]]</f>
        <v>5.0671765517036442E-4</v>
      </c>
      <c r="H487" s="11">
        <f>VALUE(INDEX(SPY_All_Holdings!C$5:C$511,MATCH(A487,SPY_All_Holdings!B$5:B$510,0))/100)</f>
        <v>5.4389E-4</v>
      </c>
      <c r="I487" s="10">
        <f>(H487-G487)/H487</f>
        <v>6.8345336059930456E-2</v>
      </c>
    </row>
    <row r="488" spans="1:9" x14ac:dyDescent="0.2">
      <c r="A488" s="6" t="s">
        <v>435</v>
      </c>
      <c r="B488" s="6" t="s">
        <v>2323</v>
      </c>
      <c r="C488" s="6">
        <v>309.55</v>
      </c>
      <c r="D488" s="6">
        <v>53885.84</v>
      </c>
      <c r="E488" s="6">
        <v>160.49</v>
      </c>
      <c r="F488" s="7">
        <f>Table13[[#This Row],[Last]]*Table13[[#This Row],[Float]]</f>
        <v>49679.679500000006</v>
      </c>
      <c r="G488" s="8">
        <f>Table13[[#This Row],[Float adjusted market cap]]/Table13[[#Totals],[Float adjusted market cap]]</f>
        <v>2.1171229392942048E-3</v>
      </c>
      <c r="H488" s="11">
        <f>VALUE(INDEX(SPY_All_Holdings!C$5:C$511,MATCH(A488,SPY_All_Holdings!B$5:B$510,0))/100)</f>
        <v>2.2755499999999999E-3</v>
      </c>
      <c r="I488" s="10">
        <f>(H488-G488)/H488</f>
        <v>6.9621436885937485E-2</v>
      </c>
    </row>
    <row r="489" spans="1:9" x14ac:dyDescent="0.2">
      <c r="A489" s="6" t="s">
        <v>1456</v>
      </c>
      <c r="B489" s="6" t="s">
        <v>2271</v>
      </c>
      <c r="C489" s="6">
        <v>71.91</v>
      </c>
      <c r="D489" s="6">
        <v>13050.87</v>
      </c>
      <c r="E489" s="6">
        <v>170.77</v>
      </c>
      <c r="F489" s="7">
        <f>Table13[[#This Row],[Last]]*Table13[[#This Row],[Float]]</f>
        <v>12280.0707</v>
      </c>
      <c r="G489" s="8">
        <f>Table13[[#This Row],[Float adjusted market cap]]/Table13[[#Totals],[Float adjusted market cap]]</f>
        <v>5.2332099636682723E-4</v>
      </c>
      <c r="H489" s="11">
        <f>VALUE(INDEX(SPY_All_Holdings!C$5:C$511,MATCH(A489,SPY_All_Holdings!B$5:B$510,0))/100)</f>
        <v>5.6601000000000004E-4</v>
      </c>
      <c r="I489" s="10">
        <f>(H489-G489)/H489</f>
        <v>7.5420935377772128E-2</v>
      </c>
    </row>
    <row r="490" spans="1:9" x14ac:dyDescent="0.2">
      <c r="A490" s="6" t="s">
        <v>1368</v>
      </c>
      <c r="B490" s="6" t="s">
        <v>2218</v>
      </c>
      <c r="C490" s="6">
        <v>23.23</v>
      </c>
      <c r="D490" s="6">
        <v>20274.21</v>
      </c>
      <c r="E490" s="6">
        <v>572.91999999999996</v>
      </c>
      <c r="F490" s="7">
        <f>Table13[[#This Row],[Last]]*Table13[[#This Row],[Float]]</f>
        <v>13308.9316</v>
      </c>
      <c r="G490" s="8">
        <f>Table13[[#This Row],[Float adjusted market cap]]/Table13[[#Totals],[Float adjusted market cap]]</f>
        <v>5.6716638817803802E-4</v>
      </c>
      <c r="H490" s="11">
        <f>VALUE(INDEX(SPY_All_Holdings!C$5:C$511,MATCH(A490,SPY_All_Holdings!B$5:B$510,0))/100)</f>
        <v>6.1379999999999996E-4</v>
      </c>
      <c r="I490" s="10">
        <f>(H490-G490)/H490</f>
        <v>7.5975255493584123E-2</v>
      </c>
    </row>
    <row r="491" spans="1:9" x14ac:dyDescent="0.2">
      <c r="A491" s="6" t="s">
        <v>305</v>
      </c>
      <c r="B491" s="6" t="s">
        <v>304</v>
      </c>
      <c r="C491" s="6">
        <v>54.2</v>
      </c>
      <c r="D491" s="6">
        <v>98235.99</v>
      </c>
      <c r="E491" s="6">
        <v>1276.76</v>
      </c>
      <c r="F491" s="7">
        <f>Table13[[#This Row],[Last]]*Table13[[#This Row],[Float]]</f>
        <v>69200.392000000007</v>
      </c>
      <c r="G491" s="8">
        <f>Table13[[#This Row],[Float adjusted market cap]]/Table13[[#Totals],[Float adjusted market cap]]</f>
        <v>2.9490072960585657E-3</v>
      </c>
      <c r="H491" s="11">
        <f>VALUE(INDEX(SPY_All_Holdings!C$5:C$511,MATCH(A491,SPY_All_Holdings!B$5:B$510,0))/100)</f>
        <v>3.1921100000000002E-3</v>
      </c>
      <c r="I491" s="10">
        <f>(H491-G491)/H491</f>
        <v>7.6157370498333224E-2</v>
      </c>
    </row>
    <row r="492" spans="1:9" x14ac:dyDescent="0.2">
      <c r="A492" s="6" t="s">
        <v>1536</v>
      </c>
      <c r="B492" s="6" t="s">
        <v>2276</v>
      </c>
      <c r="C492" s="6">
        <v>50.01</v>
      </c>
      <c r="D492" s="6">
        <v>14102.82</v>
      </c>
      <c r="E492" s="6">
        <v>225.58</v>
      </c>
      <c r="F492" s="7">
        <f>Table13[[#This Row],[Last]]*Table13[[#This Row],[Float]]</f>
        <v>11281.255800000001</v>
      </c>
      <c r="G492" s="8">
        <f>Table13[[#This Row],[Float adjusted market cap]]/Table13[[#Totals],[Float adjusted market cap]]</f>
        <v>4.8075602899623764E-4</v>
      </c>
      <c r="H492" s="11">
        <f>VALUE(INDEX(SPY_All_Holdings!C$5:C$511,MATCH(A492,SPY_All_Holdings!B$5:B$510,0))/100)</f>
        <v>5.2238999999999996E-4</v>
      </c>
      <c r="I492" s="10">
        <f>(H492-G492)/H492</f>
        <v>7.9699019896556839E-2</v>
      </c>
    </row>
    <row r="493" spans="1:9" x14ac:dyDescent="0.2">
      <c r="A493" s="6" t="s">
        <v>1396</v>
      </c>
      <c r="B493" s="6" t="s">
        <v>2386</v>
      </c>
      <c r="C493" s="6">
        <v>49.01</v>
      </c>
      <c r="D493" s="6">
        <v>14175.23</v>
      </c>
      <c r="E493" s="6">
        <v>265.22000000000003</v>
      </c>
      <c r="F493" s="7">
        <f>Table13[[#This Row],[Last]]*Table13[[#This Row],[Float]]</f>
        <v>12998.432200000001</v>
      </c>
      <c r="G493" s="8">
        <f>Table13[[#This Row],[Float adjusted market cap]]/Table13[[#Totals],[Float adjusted market cap]]</f>
        <v>5.5393431001261666E-4</v>
      </c>
      <c r="H493" s="11">
        <f>VALUE(INDEX(SPY_All_Holdings!C$5:C$511,MATCH(A493,SPY_All_Holdings!B$5:B$510,0))/100)</f>
        <v>6.0196000000000002E-4</v>
      </c>
      <c r="I493" s="10">
        <f>(H493-G493)/H493</f>
        <v>7.9782194809261991E-2</v>
      </c>
    </row>
    <row r="494" spans="1:9" x14ac:dyDescent="0.2">
      <c r="A494" s="6" t="s">
        <v>439</v>
      </c>
      <c r="B494" s="6" t="s">
        <v>2171</v>
      </c>
      <c r="C494" s="6">
        <v>167.46</v>
      </c>
      <c r="D494" s="6">
        <v>53895.5</v>
      </c>
      <c r="E494" s="6">
        <v>289.99</v>
      </c>
      <c r="F494" s="7">
        <f>Table13[[#This Row],[Last]]*Table13[[#This Row],[Float]]</f>
        <v>48561.725400000003</v>
      </c>
      <c r="G494" s="8">
        <f>Table13[[#This Row],[Float adjusted market cap]]/Table13[[#Totals],[Float adjusted market cap]]</f>
        <v>2.0694807988051941E-3</v>
      </c>
      <c r="H494" s="11">
        <f>VALUE(INDEX(SPY_All_Holdings!C$5:C$511,MATCH(A494,SPY_All_Holdings!B$5:B$510,0))/100)</f>
        <v>2.2610500000000001E-3</v>
      </c>
      <c r="I494" s="10">
        <f>(H494-G494)/H494</f>
        <v>8.4725769529557488E-2</v>
      </c>
    </row>
    <row r="495" spans="1:9" x14ac:dyDescent="0.2">
      <c r="A495" s="6" t="s">
        <v>1716</v>
      </c>
      <c r="B495" s="6" t="s">
        <v>2413</v>
      </c>
      <c r="C495" s="6">
        <v>114.93</v>
      </c>
      <c r="D495" s="6">
        <v>10908.24</v>
      </c>
      <c r="E495" s="6">
        <v>79.13</v>
      </c>
      <c r="F495" s="7">
        <f>Table13[[#This Row],[Last]]*Table13[[#This Row],[Float]]</f>
        <v>9094.4109000000008</v>
      </c>
      <c r="G495" s="8">
        <f>Table13[[#This Row],[Float adjusted market cap]]/Table13[[#Totals],[Float adjusted market cap]]</f>
        <v>3.8756260365482539E-4</v>
      </c>
      <c r="H495" s="11">
        <f>VALUE(INDEX(SPY_All_Holdings!C$5:C$511,MATCH(A495,SPY_All_Holdings!B$5:B$510,0))/100)</f>
        <v>4.2893E-4</v>
      </c>
      <c r="I495" s="10">
        <f>(H495-G495)/H495</f>
        <v>9.6443233966322275E-2</v>
      </c>
    </row>
    <row r="496" spans="1:9" x14ac:dyDescent="0.2">
      <c r="A496" s="6" t="s">
        <v>1728</v>
      </c>
      <c r="B496" s="6" t="s">
        <v>2424</v>
      </c>
      <c r="C496" s="6">
        <v>112.23</v>
      </c>
      <c r="D496" s="6">
        <v>11095.62</v>
      </c>
      <c r="E496" s="6">
        <v>78.64</v>
      </c>
      <c r="F496" s="7">
        <f>Table13[[#This Row],[Last]]*Table13[[#This Row],[Float]]</f>
        <v>8825.7672000000002</v>
      </c>
      <c r="G496" s="8">
        <f>Table13[[#This Row],[Float adjusted market cap]]/Table13[[#Totals],[Float adjusted market cap]]</f>
        <v>3.7611422585748325E-4</v>
      </c>
      <c r="H496" s="11">
        <f>VALUE(INDEX(SPY_All_Holdings!C$5:C$511,MATCH(A496,SPY_All_Holdings!B$5:B$510,0))/100)</f>
        <v>4.1974999999999998E-4</v>
      </c>
      <c r="I496" s="10">
        <f>(H496-G496)/H496</f>
        <v>0.10395657925554909</v>
      </c>
    </row>
    <row r="497" spans="1:9" x14ac:dyDescent="0.2">
      <c r="A497" s="6" t="s">
        <v>386</v>
      </c>
      <c r="B497" s="6" t="s">
        <v>2112</v>
      </c>
      <c r="C497" s="6">
        <v>225.82</v>
      </c>
      <c r="D497" s="6">
        <v>51473.86</v>
      </c>
      <c r="E497" s="6">
        <v>227.21</v>
      </c>
      <c r="F497" s="7">
        <f>Table13[[#This Row],[Last]]*Table13[[#This Row],[Float]]</f>
        <v>51308.5622</v>
      </c>
      <c r="G497" s="8">
        <f>Table13[[#This Row],[Float adjusted market cap]]/Table13[[#Totals],[Float adjusted market cap]]</f>
        <v>2.1865385427018206E-3</v>
      </c>
      <c r="H497" s="11">
        <f>VALUE(INDEX(SPY_All_Holdings!C$5:C$511,MATCH(A497,SPY_All_Holdings!B$5:B$510,0))/100)</f>
        <v>2.5372299999999997E-3</v>
      </c>
      <c r="I497" s="10">
        <f>(H497-G497)/H497</f>
        <v>0.13821823693483806</v>
      </c>
    </row>
    <row r="498" spans="1:9" x14ac:dyDescent="0.2">
      <c r="A498" s="6" t="s">
        <v>411</v>
      </c>
      <c r="B498" s="6" t="s">
        <v>2298</v>
      </c>
      <c r="C498" s="6">
        <v>53.49</v>
      </c>
      <c r="D498" s="6">
        <v>56393.81</v>
      </c>
      <c r="E498" s="6">
        <v>896.52</v>
      </c>
      <c r="F498" s="7">
        <f>Table13[[#This Row],[Last]]*Table13[[#This Row],[Float]]</f>
        <v>47954.854800000001</v>
      </c>
      <c r="G498" s="8">
        <f>Table13[[#This Row],[Float adjusted market cap]]/Table13[[#Totals],[Float adjusted market cap]]</f>
        <v>2.0436187223712423E-3</v>
      </c>
      <c r="H498" s="11">
        <f>VALUE(INDEX(SPY_All_Holdings!C$5:C$511,MATCH(A498,SPY_All_Holdings!B$5:B$510,0))/100)</f>
        <v>2.3950600000000001E-3</v>
      </c>
      <c r="I498" s="10">
        <f>(H498-G498)/H498</f>
        <v>0.14673589706677817</v>
      </c>
    </row>
    <row r="499" spans="1:9" x14ac:dyDescent="0.2">
      <c r="A499" s="6" t="s">
        <v>2026</v>
      </c>
      <c r="B499" s="6" t="s">
        <v>2376</v>
      </c>
      <c r="C499" s="6">
        <v>55.22</v>
      </c>
      <c r="D499" s="6">
        <v>3335.29</v>
      </c>
      <c r="E499" s="6">
        <v>48.59</v>
      </c>
      <c r="F499" s="7">
        <f>Table13[[#This Row],[Last]]*Table13[[#This Row],[Float]]</f>
        <v>2683.1397999999999</v>
      </c>
      <c r="G499" s="8">
        <f>Table13[[#This Row],[Float adjusted market cap]]/Table13[[#Totals],[Float adjusted market cap]]</f>
        <v>1.1434326624255423E-4</v>
      </c>
      <c r="H499" s="11">
        <f>VALUE(INDEX(SPY_All_Holdings!C$5:C$511,MATCH(A499,SPY_All_Holdings!B$5:B$510,0))/100)</f>
        <v>1.4029E-4</v>
      </c>
      <c r="I499" s="10">
        <f>(H499-G499)/H499</f>
        <v>0.18495070038809441</v>
      </c>
    </row>
    <row r="500" spans="1:9" x14ac:dyDescent="0.2">
      <c r="A500" s="6" t="s">
        <v>1803</v>
      </c>
      <c r="B500" s="6" t="s">
        <v>2359</v>
      </c>
      <c r="C500" s="6">
        <v>222.81</v>
      </c>
      <c r="D500" s="6">
        <v>9150.36</v>
      </c>
      <c r="E500" s="6">
        <v>30.74</v>
      </c>
      <c r="F500" s="7">
        <f>Table13[[#This Row],[Last]]*Table13[[#This Row],[Float]]</f>
        <v>6849.1794</v>
      </c>
      <c r="G500" s="8">
        <f>Table13[[#This Row],[Float adjusted market cap]]/Table13[[#Totals],[Float adjusted market cap]]</f>
        <v>2.9188100585635454E-4</v>
      </c>
      <c r="H500" s="11">
        <f>VALUE(INDEX(SPY_All_Holdings!C$5:C$511,MATCH(A500,SPY_All_Holdings!B$5:B$510,0))/100)</f>
        <v>3.8379999999999995E-4</v>
      </c>
      <c r="I500" s="10">
        <f>(H500-G500)/H500</f>
        <v>0.239497118665048</v>
      </c>
    </row>
    <row r="501" spans="1:9" x14ac:dyDescent="0.2">
      <c r="A501" s="6" t="s">
        <v>1388</v>
      </c>
      <c r="B501" s="6" t="s">
        <v>2192</v>
      </c>
      <c r="C501" s="6">
        <v>58.7</v>
      </c>
      <c r="D501" s="6">
        <v>10175.23</v>
      </c>
      <c r="E501" s="6">
        <v>172.32</v>
      </c>
      <c r="F501" s="7">
        <f>Table13[[#This Row],[Last]]*Table13[[#This Row],[Float]]</f>
        <v>10115.183999999999</v>
      </c>
      <c r="G501" s="8">
        <f>Table13[[#This Row],[Float adjusted market cap]]/Table13[[#Totals],[Float adjusted market cap]]</f>
        <v>4.310633300599636E-4</v>
      </c>
      <c r="H501" s="11">
        <f>VALUE(INDEX(SPY_All_Holdings!C$5:C$511,MATCH(A501,SPY_All_Holdings!B$5:B$510,0))/100)</f>
        <v>6.0755E-4</v>
      </c>
      <c r="I501" s="10">
        <f>(H501-G501)/H501</f>
        <v>0.29048912836809543</v>
      </c>
    </row>
    <row r="502" spans="1:9" x14ac:dyDescent="0.2">
      <c r="A502" s="6" t="s">
        <v>1196</v>
      </c>
      <c r="B502" s="6" t="s">
        <v>2165</v>
      </c>
      <c r="C502" s="6">
        <v>17.47</v>
      </c>
      <c r="D502" s="6">
        <v>9602.4500000000007</v>
      </c>
      <c r="E502" s="6">
        <v>498.53</v>
      </c>
      <c r="F502" s="7">
        <f>Table13[[#This Row],[Last]]*Table13[[#This Row],[Float]]</f>
        <v>8709.3190999999988</v>
      </c>
      <c r="G502" s="8">
        <f>Table13[[#This Row],[Float adjusted market cap]]/Table13[[#Totals],[Float adjusted market cap]]</f>
        <v>3.7115173523297694E-4</v>
      </c>
      <c r="H502" s="11">
        <f>VALUE(INDEX(SPY_All_Holdings!C$5:C$511,MATCH(A502,SPY_All_Holdings!B$5:B$510,0))/100)</f>
        <v>7.1162999999999999E-4</v>
      </c>
      <c r="I502" s="10">
        <f>(H502-G502)/H502</f>
        <v>0.47844844198111808</v>
      </c>
    </row>
    <row r="503" spans="1:9" x14ac:dyDescent="0.2">
      <c r="A503" s="6" t="s">
        <v>2134</v>
      </c>
      <c r="B503" s="6" t="s">
        <v>2135</v>
      </c>
      <c r="C503" s="6">
        <v>68.8</v>
      </c>
      <c r="D503" s="6">
        <v>49398.400000000001</v>
      </c>
      <c r="E503" s="6">
        <v>404.51</v>
      </c>
      <c r="F503" s="7">
        <f>Table13[[#This Row],[Last]]*Table13[[#This Row],[Float]]</f>
        <v>27830.287999999997</v>
      </c>
      <c r="G503" s="8">
        <f>Table13[[#This Row],[Float adjusted market cap]]/Table13[[#Totals],[Float adjusted market cap]]</f>
        <v>1.1860008302180013E-3</v>
      </c>
      <c r="H503" s="11" t="e">
        <f>VALUE(INDEX(SPY_All_Holdings!C$5:C$511,MATCH(A503,SPY_All_Holdings!B$5:B$510,0))/100)</f>
        <v>#N/A</v>
      </c>
      <c r="I503" s="10" t="e">
        <f>(H503-G503)/H503</f>
        <v>#N/A</v>
      </c>
    </row>
    <row r="504" spans="1:9" x14ac:dyDescent="0.2">
      <c r="A504" s="6" t="s">
        <v>2449</v>
      </c>
      <c r="F504" s="3">
        <f>SUBTOTAL(109,F5:F503)</f>
        <v>23465656.423600018</v>
      </c>
      <c r="G504" s="12"/>
    </row>
  </sheetData>
  <mergeCells count="1">
    <mergeCell ref="A3:G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2"/>
  <sheetViews>
    <sheetView topLeftCell="A471" workbookViewId="0">
      <selection activeCell="D16" sqref="D16"/>
    </sheetView>
  </sheetViews>
  <sheetFormatPr defaultRowHeight="12.75" x14ac:dyDescent="0.2"/>
  <cols>
    <col min="1" max="1" width="30.85546875" customWidth="1"/>
    <col min="2" max="2" width="9.42578125" customWidth="1"/>
    <col min="3" max="3" width="9.5703125" customWidth="1"/>
    <col min="4" max="4" width="32" customWidth="1"/>
    <col min="5" max="5" width="14.140625" style="4" customWidth="1"/>
  </cols>
  <sheetData>
    <row r="1" spans="1:5" ht="38.25" x14ac:dyDescent="0.2">
      <c r="A1" t="s">
        <v>0</v>
      </c>
      <c r="B1" t="s">
        <v>1</v>
      </c>
    </row>
    <row r="2" spans="1:5" x14ac:dyDescent="0.2">
      <c r="A2" t="s">
        <v>2</v>
      </c>
      <c r="B2" t="s">
        <v>3</v>
      </c>
    </row>
    <row r="3" spans="1:5" ht="38.25" x14ac:dyDescent="0.2">
      <c r="A3" t="s">
        <v>4</v>
      </c>
      <c r="B3" t="s">
        <v>5</v>
      </c>
    </row>
    <row r="4" spans="1:5" x14ac:dyDescent="0.2">
      <c r="A4" s="2" t="s">
        <v>6</v>
      </c>
      <c r="B4" s="2" t="s">
        <v>7</v>
      </c>
      <c r="C4" s="2" t="s">
        <v>8</v>
      </c>
      <c r="D4" s="2" t="s">
        <v>9</v>
      </c>
      <c r="E4" s="5" t="s">
        <v>10</v>
      </c>
    </row>
    <row r="5" spans="1:5" x14ac:dyDescent="0.2">
      <c r="A5" s="2" t="s">
        <v>11</v>
      </c>
      <c r="B5" s="2" t="s">
        <v>12</v>
      </c>
      <c r="C5" s="2" t="s">
        <v>13</v>
      </c>
      <c r="D5" s="2" t="s">
        <v>14</v>
      </c>
      <c r="E5" s="5" t="s">
        <v>15</v>
      </c>
    </row>
    <row r="6" spans="1:5" x14ac:dyDescent="0.2">
      <c r="A6" s="2" t="s">
        <v>16</v>
      </c>
      <c r="B6" s="2" t="s">
        <v>17</v>
      </c>
      <c r="C6" s="2" t="s">
        <v>18</v>
      </c>
      <c r="D6" s="2" t="s">
        <v>14</v>
      </c>
      <c r="E6" s="5" t="s">
        <v>19</v>
      </c>
    </row>
    <row r="7" spans="1:5" x14ac:dyDescent="0.2">
      <c r="A7" s="2" t="s">
        <v>20</v>
      </c>
      <c r="B7" s="2" t="s">
        <v>21</v>
      </c>
      <c r="C7" s="2" t="s">
        <v>22</v>
      </c>
      <c r="D7" s="2" t="s">
        <v>23</v>
      </c>
      <c r="E7" s="5" t="s">
        <v>24</v>
      </c>
    </row>
    <row r="8" spans="1:5" x14ac:dyDescent="0.2">
      <c r="A8" s="2" t="s">
        <v>25</v>
      </c>
      <c r="B8" s="2" t="s">
        <v>26</v>
      </c>
      <c r="C8" s="2" t="s">
        <v>27</v>
      </c>
      <c r="D8" s="2" t="s">
        <v>14</v>
      </c>
      <c r="E8" s="5" t="s">
        <v>28</v>
      </c>
    </row>
    <row r="9" spans="1:5" x14ac:dyDescent="0.2">
      <c r="A9" s="2" t="s">
        <v>29</v>
      </c>
      <c r="B9" s="2" t="s">
        <v>30</v>
      </c>
      <c r="C9" s="2" t="s">
        <v>31</v>
      </c>
      <c r="D9" s="2" t="s">
        <v>32</v>
      </c>
      <c r="E9" s="5" t="s">
        <v>33</v>
      </c>
    </row>
    <row r="10" spans="1:5" x14ac:dyDescent="0.2">
      <c r="A10" s="2" t="s">
        <v>34</v>
      </c>
      <c r="B10" s="2" t="s">
        <v>35</v>
      </c>
      <c r="C10" s="2" t="s">
        <v>36</v>
      </c>
      <c r="D10" s="2" t="s">
        <v>37</v>
      </c>
      <c r="E10" s="5" t="s">
        <v>38</v>
      </c>
    </row>
    <row r="11" spans="1:5" x14ac:dyDescent="0.2">
      <c r="A11" s="2" t="s">
        <v>39</v>
      </c>
      <c r="B11" s="2" t="s">
        <v>40</v>
      </c>
      <c r="C11" s="2" t="s">
        <v>41</v>
      </c>
      <c r="D11" s="2" t="s">
        <v>32</v>
      </c>
      <c r="E11" s="5" t="s">
        <v>42</v>
      </c>
    </row>
    <row r="12" spans="1:5" x14ac:dyDescent="0.2">
      <c r="A12" s="2" t="s">
        <v>43</v>
      </c>
      <c r="B12" s="2" t="s">
        <v>44</v>
      </c>
      <c r="C12" s="2" t="s">
        <v>45</v>
      </c>
      <c r="D12" s="2" t="s">
        <v>46</v>
      </c>
      <c r="E12" s="5" t="s">
        <v>47</v>
      </c>
    </row>
    <row r="13" spans="1:5" x14ac:dyDescent="0.2">
      <c r="A13" s="2" t="s">
        <v>48</v>
      </c>
      <c r="B13" s="2" t="s">
        <v>49</v>
      </c>
      <c r="C13" s="2" t="s">
        <v>50</v>
      </c>
      <c r="D13" s="2" t="s">
        <v>14</v>
      </c>
      <c r="E13" s="5" t="s">
        <v>51</v>
      </c>
    </row>
    <row r="14" spans="1:5" x14ac:dyDescent="0.2">
      <c r="A14" s="2" t="s">
        <v>52</v>
      </c>
      <c r="B14" s="2" t="s">
        <v>53</v>
      </c>
      <c r="C14" s="2" t="s">
        <v>54</v>
      </c>
      <c r="D14" s="2" t="s">
        <v>14</v>
      </c>
      <c r="E14" s="5" t="s">
        <v>55</v>
      </c>
    </row>
    <row r="15" spans="1:5" x14ac:dyDescent="0.2">
      <c r="A15" s="2" t="s">
        <v>56</v>
      </c>
      <c r="B15" s="2" t="s">
        <v>57</v>
      </c>
      <c r="C15" s="2" t="s">
        <v>58</v>
      </c>
      <c r="D15" s="2" t="s">
        <v>32</v>
      </c>
      <c r="E15" s="5" t="s">
        <v>59</v>
      </c>
    </row>
    <row r="16" spans="1:5" x14ac:dyDescent="0.2">
      <c r="A16" s="2" t="s">
        <v>60</v>
      </c>
      <c r="B16" s="2" t="s">
        <v>61</v>
      </c>
      <c r="C16" s="2" t="s">
        <v>62</v>
      </c>
      <c r="D16" s="2" t="s">
        <v>32</v>
      </c>
      <c r="E16" s="5" t="s">
        <v>63</v>
      </c>
    </row>
    <row r="17" spans="1:5" x14ac:dyDescent="0.2">
      <c r="A17" s="2" t="s">
        <v>64</v>
      </c>
      <c r="B17" s="2" t="s">
        <v>65</v>
      </c>
      <c r="C17" s="2" t="s">
        <v>66</v>
      </c>
      <c r="D17" s="2" t="s">
        <v>46</v>
      </c>
      <c r="E17" s="5" t="s">
        <v>67</v>
      </c>
    </row>
    <row r="18" spans="1:5" x14ac:dyDescent="0.2">
      <c r="A18" s="2" t="s">
        <v>68</v>
      </c>
      <c r="B18" s="2" t="s">
        <v>69</v>
      </c>
      <c r="C18" s="2" t="s">
        <v>70</v>
      </c>
      <c r="D18" s="2" t="s">
        <v>71</v>
      </c>
      <c r="E18" s="5" t="s">
        <v>72</v>
      </c>
    </row>
    <row r="19" spans="1:5" x14ac:dyDescent="0.2">
      <c r="A19" s="2" t="s">
        <v>73</v>
      </c>
      <c r="B19" s="2" t="s">
        <v>74</v>
      </c>
      <c r="C19" s="2" t="s">
        <v>75</v>
      </c>
      <c r="D19" s="2" t="s">
        <v>23</v>
      </c>
      <c r="E19" s="5" t="s">
        <v>76</v>
      </c>
    </row>
    <row r="20" spans="1:5" x14ac:dyDescent="0.2">
      <c r="A20" s="2" t="s">
        <v>77</v>
      </c>
      <c r="B20" s="2" t="s">
        <v>78</v>
      </c>
      <c r="C20" s="2" t="s">
        <v>79</v>
      </c>
      <c r="D20" s="2" t="s">
        <v>80</v>
      </c>
      <c r="E20" s="5" t="s">
        <v>81</v>
      </c>
    </row>
    <row r="21" spans="1:5" x14ac:dyDescent="0.2">
      <c r="A21" s="2" t="s">
        <v>82</v>
      </c>
      <c r="B21" s="2" t="s">
        <v>83</v>
      </c>
      <c r="C21" s="2" t="s">
        <v>84</v>
      </c>
      <c r="D21" s="2" t="s">
        <v>37</v>
      </c>
      <c r="E21" s="5" t="s">
        <v>85</v>
      </c>
    </row>
    <row r="22" spans="1:5" x14ac:dyDescent="0.2">
      <c r="A22" s="2" t="s">
        <v>86</v>
      </c>
      <c r="B22" s="2" t="s">
        <v>87</v>
      </c>
      <c r="C22" s="2" t="s">
        <v>88</v>
      </c>
      <c r="D22" s="2" t="s">
        <v>37</v>
      </c>
      <c r="E22" s="5" t="s">
        <v>89</v>
      </c>
    </row>
    <row r="23" spans="1:5" x14ac:dyDescent="0.2">
      <c r="A23" s="2" t="s">
        <v>90</v>
      </c>
      <c r="B23" s="2" t="s">
        <v>91</v>
      </c>
      <c r="C23" s="2" t="s">
        <v>92</v>
      </c>
      <c r="D23" s="2" t="s">
        <v>14</v>
      </c>
      <c r="E23" s="5" t="s">
        <v>93</v>
      </c>
    </row>
    <row r="24" spans="1:5" x14ac:dyDescent="0.2">
      <c r="A24" s="2" t="s">
        <v>94</v>
      </c>
      <c r="B24" s="2" t="s">
        <v>95</v>
      </c>
      <c r="C24" s="2" t="s">
        <v>96</v>
      </c>
      <c r="D24" s="2" t="s">
        <v>80</v>
      </c>
      <c r="E24" s="5" t="s">
        <v>97</v>
      </c>
    </row>
    <row r="25" spans="1:5" x14ac:dyDescent="0.2">
      <c r="A25" s="2" t="s">
        <v>98</v>
      </c>
      <c r="B25" s="2" t="s">
        <v>99</v>
      </c>
      <c r="C25" s="2" t="s">
        <v>100</v>
      </c>
      <c r="D25" s="2" t="s">
        <v>14</v>
      </c>
      <c r="E25" s="5" t="s">
        <v>101</v>
      </c>
    </row>
    <row r="26" spans="1:5" x14ac:dyDescent="0.2">
      <c r="A26" s="2" t="s">
        <v>102</v>
      </c>
      <c r="B26" s="2" t="s">
        <v>103</v>
      </c>
      <c r="C26" s="2" t="s">
        <v>104</v>
      </c>
      <c r="D26" s="2" t="s">
        <v>32</v>
      </c>
      <c r="E26" s="5" t="s">
        <v>105</v>
      </c>
    </row>
    <row r="27" spans="1:5" x14ac:dyDescent="0.2">
      <c r="A27" s="2" t="s">
        <v>106</v>
      </c>
      <c r="B27" s="2" t="s">
        <v>107</v>
      </c>
      <c r="C27" s="2" t="s">
        <v>108</v>
      </c>
      <c r="D27" s="2" t="s">
        <v>23</v>
      </c>
      <c r="E27" s="5" t="s">
        <v>109</v>
      </c>
    </row>
    <row r="28" spans="1:5" x14ac:dyDescent="0.2">
      <c r="A28" s="2" t="s">
        <v>110</v>
      </c>
      <c r="B28" s="2" t="s">
        <v>111</v>
      </c>
      <c r="C28" s="2" t="s">
        <v>112</v>
      </c>
      <c r="D28" s="2" t="s">
        <v>14</v>
      </c>
      <c r="E28" s="5" t="s">
        <v>113</v>
      </c>
    </row>
    <row r="29" spans="1:5" x14ac:dyDescent="0.2">
      <c r="A29" s="2" t="s">
        <v>114</v>
      </c>
      <c r="B29" s="2" t="s">
        <v>115</v>
      </c>
      <c r="C29" s="2" t="s">
        <v>116</v>
      </c>
      <c r="D29" s="2" t="s">
        <v>117</v>
      </c>
      <c r="E29" s="5" t="s">
        <v>118</v>
      </c>
    </row>
    <row r="30" spans="1:5" x14ac:dyDescent="0.2">
      <c r="A30" s="2" t="s">
        <v>119</v>
      </c>
      <c r="B30" s="2" t="s">
        <v>120</v>
      </c>
      <c r="C30" s="2" t="s">
        <v>121</v>
      </c>
      <c r="D30" s="2" t="s">
        <v>71</v>
      </c>
      <c r="E30" s="5" t="s">
        <v>122</v>
      </c>
    </row>
    <row r="31" spans="1:5" x14ac:dyDescent="0.2">
      <c r="A31" s="2" t="s">
        <v>123</v>
      </c>
      <c r="B31" s="2" t="s">
        <v>124</v>
      </c>
      <c r="C31" s="2" t="s">
        <v>125</v>
      </c>
      <c r="D31" s="2" t="s">
        <v>126</v>
      </c>
      <c r="E31" s="5" t="s">
        <v>127</v>
      </c>
    </row>
    <row r="32" spans="1:5" x14ac:dyDescent="0.2">
      <c r="A32" s="2" t="s">
        <v>128</v>
      </c>
      <c r="B32" s="2" t="s">
        <v>129</v>
      </c>
      <c r="C32" s="2" t="s">
        <v>130</v>
      </c>
      <c r="D32" s="2" t="s">
        <v>23</v>
      </c>
      <c r="E32" s="5" t="s">
        <v>131</v>
      </c>
    </row>
    <row r="33" spans="1:5" x14ac:dyDescent="0.2">
      <c r="A33" s="2" t="s">
        <v>132</v>
      </c>
      <c r="B33" s="2" t="s">
        <v>133</v>
      </c>
      <c r="C33" s="2" t="s">
        <v>134</v>
      </c>
      <c r="D33" s="2" t="s">
        <v>71</v>
      </c>
      <c r="E33" s="5" t="s">
        <v>135</v>
      </c>
    </row>
    <row r="34" spans="1:5" x14ac:dyDescent="0.2">
      <c r="A34" s="2" t="s">
        <v>136</v>
      </c>
      <c r="B34" s="2" t="s">
        <v>137</v>
      </c>
      <c r="C34" s="2" t="s">
        <v>138</v>
      </c>
      <c r="D34" s="2" t="s">
        <v>117</v>
      </c>
      <c r="E34" s="5" t="s">
        <v>139</v>
      </c>
    </row>
    <row r="35" spans="1:5" x14ac:dyDescent="0.2">
      <c r="A35" s="2" t="s">
        <v>140</v>
      </c>
      <c r="B35" s="2" t="s">
        <v>141</v>
      </c>
      <c r="C35" s="2" t="s">
        <v>142</v>
      </c>
      <c r="D35" s="2" t="s">
        <v>71</v>
      </c>
      <c r="E35" s="5" t="s">
        <v>143</v>
      </c>
    </row>
    <row r="36" spans="1:5" x14ac:dyDescent="0.2">
      <c r="A36" s="2" t="s">
        <v>144</v>
      </c>
      <c r="B36" s="2" t="s">
        <v>145</v>
      </c>
      <c r="C36" s="2" t="s">
        <v>146</v>
      </c>
      <c r="D36" s="2" t="s">
        <v>37</v>
      </c>
      <c r="E36" s="5" t="s">
        <v>147</v>
      </c>
    </row>
    <row r="37" spans="1:5" x14ac:dyDescent="0.2">
      <c r="A37" s="2" t="s">
        <v>148</v>
      </c>
      <c r="B37" s="2" t="s">
        <v>149</v>
      </c>
      <c r="C37" s="2" t="s">
        <v>150</v>
      </c>
      <c r="D37" s="2" t="s">
        <v>37</v>
      </c>
      <c r="E37" s="5" t="s">
        <v>151</v>
      </c>
    </row>
    <row r="38" spans="1:5" x14ac:dyDescent="0.2">
      <c r="A38" s="2" t="s">
        <v>152</v>
      </c>
      <c r="B38" s="2" t="s">
        <v>153</v>
      </c>
      <c r="C38" s="2" t="s">
        <v>154</v>
      </c>
      <c r="D38" s="2" t="s">
        <v>14</v>
      </c>
      <c r="E38" s="5" t="s">
        <v>155</v>
      </c>
    </row>
    <row r="39" spans="1:5" x14ac:dyDescent="0.2">
      <c r="A39" s="2" t="s">
        <v>156</v>
      </c>
      <c r="B39" s="2" t="s">
        <v>157</v>
      </c>
      <c r="C39" s="2" t="s">
        <v>158</v>
      </c>
      <c r="D39" s="2" t="s">
        <v>14</v>
      </c>
      <c r="E39" s="5" t="s">
        <v>159</v>
      </c>
    </row>
    <row r="40" spans="1:5" x14ac:dyDescent="0.2">
      <c r="A40" s="2" t="s">
        <v>160</v>
      </c>
      <c r="B40" s="2" t="s">
        <v>161</v>
      </c>
      <c r="C40" s="2" t="s">
        <v>162</v>
      </c>
      <c r="D40" s="2" t="s">
        <v>71</v>
      </c>
      <c r="E40" s="5" t="s">
        <v>163</v>
      </c>
    </row>
    <row r="41" spans="1:5" x14ac:dyDescent="0.2">
      <c r="A41" s="2" t="s">
        <v>164</v>
      </c>
      <c r="B41" s="2" t="s">
        <v>165</v>
      </c>
      <c r="C41" s="2" t="s">
        <v>166</v>
      </c>
      <c r="D41" s="2" t="s">
        <v>117</v>
      </c>
      <c r="E41" s="5" t="s">
        <v>167</v>
      </c>
    </row>
    <row r="42" spans="1:5" x14ac:dyDescent="0.2">
      <c r="A42" s="2" t="s">
        <v>168</v>
      </c>
      <c r="B42" s="2" t="s">
        <v>169</v>
      </c>
      <c r="C42" s="2" t="s">
        <v>170</v>
      </c>
      <c r="D42" s="2" t="s">
        <v>14</v>
      </c>
      <c r="E42" s="5" t="s">
        <v>171</v>
      </c>
    </row>
    <row r="43" spans="1:5" x14ac:dyDescent="0.2">
      <c r="A43" s="2" t="s">
        <v>172</v>
      </c>
      <c r="B43" s="2" t="s">
        <v>173</v>
      </c>
      <c r="C43" s="2" t="s">
        <v>174</v>
      </c>
      <c r="D43" s="2" t="s">
        <v>23</v>
      </c>
      <c r="E43" s="5" t="s">
        <v>175</v>
      </c>
    </row>
    <row r="44" spans="1:5" x14ac:dyDescent="0.2">
      <c r="A44" s="2" t="s">
        <v>176</v>
      </c>
      <c r="B44" s="2" t="s">
        <v>177</v>
      </c>
      <c r="C44" s="2" t="s">
        <v>178</v>
      </c>
      <c r="D44" s="2" t="s">
        <v>14</v>
      </c>
      <c r="E44" s="5" t="s">
        <v>179</v>
      </c>
    </row>
    <row r="45" spans="1:5" x14ac:dyDescent="0.2">
      <c r="A45" s="2" t="s">
        <v>180</v>
      </c>
      <c r="B45" s="2" t="s">
        <v>181</v>
      </c>
      <c r="C45" s="2" t="s">
        <v>182</v>
      </c>
      <c r="D45" s="2" t="s">
        <v>71</v>
      </c>
      <c r="E45" s="5" t="s">
        <v>183</v>
      </c>
    </row>
    <row r="46" spans="1:5" x14ac:dyDescent="0.2">
      <c r="A46" s="2" t="s">
        <v>184</v>
      </c>
      <c r="B46" s="2" t="s">
        <v>185</v>
      </c>
      <c r="C46" s="2" t="s">
        <v>186</v>
      </c>
      <c r="D46" s="2" t="s">
        <v>37</v>
      </c>
      <c r="E46" s="5" t="s">
        <v>187</v>
      </c>
    </row>
    <row r="47" spans="1:5" x14ac:dyDescent="0.2">
      <c r="A47" s="2" t="s">
        <v>188</v>
      </c>
      <c r="B47" s="2" t="s">
        <v>189</v>
      </c>
      <c r="C47" s="2" t="s">
        <v>190</v>
      </c>
      <c r="D47" s="2" t="s">
        <v>117</v>
      </c>
      <c r="E47" s="5" t="s">
        <v>191</v>
      </c>
    </row>
    <row r="48" spans="1:5" x14ac:dyDescent="0.2">
      <c r="A48" s="2" t="s">
        <v>192</v>
      </c>
      <c r="B48" s="2" t="s">
        <v>193</v>
      </c>
      <c r="C48" s="2" t="s">
        <v>194</v>
      </c>
      <c r="D48" s="2" t="s">
        <v>37</v>
      </c>
      <c r="E48" s="5" t="s">
        <v>195</v>
      </c>
    </row>
    <row r="49" spans="1:5" x14ac:dyDescent="0.2">
      <c r="A49" s="2" t="s">
        <v>196</v>
      </c>
      <c r="B49" s="2" t="s">
        <v>197</v>
      </c>
      <c r="C49" s="2" t="s">
        <v>198</v>
      </c>
      <c r="D49" s="2" t="s">
        <v>117</v>
      </c>
      <c r="E49" s="5" t="s">
        <v>199</v>
      </c>
    </row>
    <row r="50" spans="1:5" x14ac:dyDescent="0.2">
      <c r="A50" s="2" t="s">
        <v>200</v>
      </c>
      <c r="B50" s="2" t="s">
        <v>201</v>
      </c>
      <c r="C50" s="2" t="s">
        <v>202</v>
      </c>
      <c r="D50" s="2" t="s">
        <v>14</v>
      </c>
      <c r="E50" s="5" t="s">
        <v>203</v>
      </c>
    </row>
    <row r="51" spans="1:5" x14ac:dyDescent="0.2">
      <c r="A51" s="2" t="s">
        <v>204</v>
      </c>
      <c r="B51" s="2" t="s">
        <v>205</v>
      </c>
      <c r="C51" s="2" t="s">
        <v>206</v>
      </c>
      <c r="D51" s="2" t="s">
        <v>14</v>
      </c>
      <c r="E51" s="5" t="s">
        <v>207</v>
      </c>
    </row>
    <row r="52" spans="1:5" x14ac:dyDescent="0.2">
      <c r="A52" s="2" t="s">
        <v>208</v>
      </c>
      <c r="B52" s="2" t="s">
        <v>209</v>
      </c>
      <c r="C52" s="2" t="s">
        <v>210</v>
      </c>
      <c r="D52" s="2" t="s">
        <v>46</v>
      </c>
      <c r="E52" s="5" t="s">
        <v>211</v>
      </c>
    </row>
    <row r="53" spans="1:5" x14ac:dyDescent="0.2">
      <c r="A53" s="2" t="s">
        <v>212</v>
      </c>
      <c r="B53" s="2" t="s">
        <v>213</v>
      </c>
      <c r="C53" s="2" t="s">
        <v>214</v>
      </c>
      <c r="D53" s="2" t="s">
        <v>37</v>
      </c>
      <c r="E53" s="5" t="s">
        <v>215</v>
      </c>
    </row>
    <row r="54" spans="1:5" x14ac:dyDescent="0.2">
      <c r="A54" s="2" t="s">
        <v>216</v>
      </c>
      <c r="B54" s="2" t="s">
        <v>217</v>
      </c>
      <c r="C54" s="2" t="s">
        <v>218</v>
      </c>
      <c r="D54" s="2" t="s">
        <v>37</v>
      </c>
      <c r="E54" s="5" t="s">
        <v>219</v>
      </c>
    </row>
    <row r="55" spans="1:5" x14ac:dyDescent="0.2">
      <c r="A55" s="2" t="s">
        <v>220</v>
      </c>
      <c r="B55" s="2" t="s">
        <v>221</v>
      </c>
      <c r="C55" s="2" t="s">
        <v>222</v>
      </c>
      <c r="D55" s="2" t="s">
        <v>37</v>
      </c>
      <c r="E55" s="5" t="s">
        <v>223</v>
      </c>
    </row>
    <row r="56" spans="1:5" x14ac:dyDescent="0.2">
      <c r="A56" s="2" t="s">
        <v>224</v>
      </c>
      <c r="B56" s="2" t="s">
        <v>225</v>
      </c>
      <c r="C56" s="2" t="s">
        <v>226</v>
      </c>
      <c r="D56" s="2" t="s">
        <v>117</v>
      </c>
      <c r="E56" s="5" t="s">
        <v>227</v>
      </c>
    </row>
    <row r="57" spans="1:5" x14ac:dyDescent="0.2">
      <c r="A57" s="2" t="s">
        <v>228</v>
      </c>
      <c r="B57" s="2" t="s">
        <v>229</v>
      </c>
      <c r="C57" s="2" t="s">
        <v>230</v>
      </c>
      <c r="D57" s="2" t="s">
        <v>117</v>
      </c>
      <c r="E57" s="5" t="s">
        <v>231</v>
      </c>
    </row>
    <row r="58" spans="1:5" x14ac:dyDescent="0.2">
      <c r="A58" s="2" t="s">
        <v>232</v>
      </c>
      <c r="B58" s="2" t="s">
        <v>233</v>
      </c>
      <c r="C58" s="2" t="s">
        <v>234</v>
      </c>
      <c r="D58" s="2" t="s">
        <v>14</v>
      </c>
      <c r="E58" s="5" t="s">
        <v>235</v>
      </c>
    </row>
    <row r="59" spans="1:5" x14ac:dyDescent="0.2">
      <c r="A59" s="2" t="s">
        <v>236</v>
      </c>
      <c r="B59" s="2" t="s">
        <v>237</v>
      </c>
      <c r="C59" s="2" t="s">
        <v>238</v>
      </c>
      <c r="D59" s="2" t="s">
        <v>14</v>
      </c>
      <c r="E59" s="5" t="s">
        <v>239</v>
      </c>
    </row>
    <row r="60" spans="1:5" x14ac:dyDescent="0.2">
      <c r="A60" s="2" t="s">
        <v>240</v>
      </c>
      <c r="B60" s="2" t="s">
        <v>241</v>
      </c>
      <c r="C60" s="2" t="s">
        <v>242</v>
      </c>
      <c r="D60" s="2" t="s">
        <v>23</v>
      </c>
      <c r="E60" s="5" t="s">
        <v>243</v>
      </c>
    </row>
    <row r="61" spans="1:5" x14ac:dyDescent="0.2">
      <c r="A61" s="2" t="s">
        <v>244</v>
      </c>
      <c r="B61" s="2" t="s">
        <v>245</v>
      </c>
      <c r="C61" s="2" t="s">
        <v>246</v>
      </c>
      <c r="D61" s="2" t="s">
        <v>14</v>
      </c>
      <c r="E61" s="5" t="s">
        <v>247</v>
      </c>
    </row>
    <row r="62" spans="1:5" x14ac:dyDescent="0.2">
      <c r="A62" s="2" t="s">
        <v>248</v>
      </c>
      <c r="B62" s="2" t="s">
        <v>249</v>
      </c>
      <c r="C62" s="2" t="s">
        <v>250</v>
      </c>
      <c r="D62" s="2" t="s">
        <v>23</v>
      </c>
      <c r="E62" s="5" t="s">
        <v>251</v>
      </c>
    </row>
    <row r="63" spans="1:5" x14ac:dyDescent="0.2">
      <c r="A63" s="2" t="s">
        <v>252</v>
      </c>
      <c r="B63" s="2" t="s">
        <v>253</v>
      </c>
      <c r="C63" s="2" t="s">
        <v>254</v>
      </c>
      <c r="D63" s="2" t="s">
        <v>117</v>
      </c>
      <c r="E63" s="5" t="s">
        <v>255</v>
      </c>
    </row>
    <row r="64" spans="1:5" x14ac:dyDescent="0.2">
      <c r="A64" s="2" t="s">
        <v>256</v>
      </c>
      <c r="B64" s="2" t="s">
        <v>257</v>
      </c>
      <c r="C64" s="2" t="s">
        <v>258</v>
      </c>
      <c r="D64" s="2" t="s">
        <v>14</v>
      </c>
      <c r="E64" s="5" t="s">
        <v>259</v>
      </c>
    </row>
    <row r="65" spans="1:5" x14ac:dyDescent="0.2">
      <c r="A65" s="2" t="s">
        <v>260</v>
      </c>
      <c r="B65" s="2" t="s">
        <v>261</v>
      </c>
      <c r="C65" s="2" t="s">
        <v>262</v>
      </c>
      <c r="D65" s="2" t="s">
        <v>32</v>
      </c>
      <c r="E65" s="5" t="s">
        <v>263</v>
      </c>
    </row>
    <row r="66" spans="1:5" x14ac:dyDescent="0.2">
      <c r="A66" s="2" t="s">
        <v>264</v>
      </c>
      <c r="B66" s="2" t="s">
        <v>265</v>
      </c>
      <c r="C66" s="2" t="s">
        <v>266</v>
      </c>
      <c r="D66" s="2" t="s">
        <v>32</v>
      </c>
      <c r="E66" s="5" t="s">
        <v>267</v>
      </c>
    </row>
    <row r="67" spans="1:5" x14ac:dyDescent="0.2">
      <c r="A67" s="2" t="s">
        <v>268</v>
      </c>
      <c r="B67" s="2" t="s">
        <v>269</v>
      </c>
      <c r="C67" s="2" t="s">
        <v>270</v>
      </c>
      <c r="D67" s="2" t="s">
        <v>23</v>
      </c>
      <c r="E67" s="5" t="s">
        <v>271</v>
      </c>
    </row>
    <row r="68" spans="1:5" x14ac:dyDescent="0.2">
      <c r="A68" s="2" t="s">
        <v>272</v>
      </c>
      <c r="B68" s="2" t="s">
        <v>273</v>
      </c>
      <c r="C68" s="2" t="s">
        <v>274</v>
      </c>
      <c r="D68" s="2" t="s">
        <v>23</v>
      </c>
      <c r="E68" s="5" t="s">
        <v>275</v>
      </c>
    </row>
    <row r="69" spans="1:5" x14ac:dyDescent="0.2">
      <c r="A69" s="2" t="s">
        <v>276</v>
      </c>
      <c r="B69" s="2" t="s">
        <v>277</v>
      </c>
      <c r="C69" s="2" t="s">
        <v>278</v>
      </c>
      <c r="D69" s="2" t="s">
        <v>37</v>
      </c>
      <c r="E69" s="5" t="s">
        <v>279</v>
      </c>
    </row>
    <row r="70" spans="1:5" x14ac:dyDescent="0.2">
      <c r="A70" s="2" t="s">
        <v>280</v>
      </c>
      <c r="B70" s="2" t="s">
        <v>281</v>
      </c>
      <c r="C70" s="2" t="s">
        <v>282</v>
      </c>
      <c r="D70" s="2" t="s">
        <v>37</v>
      </c>
      <c r="E70" s="5" t="s">
        <v>283</v>
      </c>
    </row>
    <row r="71" spans="1:5" x14ac:dyDescent="0.2">
      <c r="A71" s="2" t="s">
        <v>284</v>
      </c>
      <c r="B71" s="2" t="s">
        <v>285</v>
      </c>
      <c r="C71" s="2" t="s">
        <v>286</v>
      </c>
      <c r="D71" s="2" t="s">
        <v>71</v>
      </c>
      <c r="E71" s="5" t="s">
        <v>287</v>
      </c>
    </row>
    <row r="72" spans="1:5" x14ac:dyDescent="0.2">
      <c r="A72" s="2" t="s">
        <v>288</v>
      </c>
      <c r="B72" s="2" t="s">
        <v>289</v>
      </c>
      <c r="C72" s="2" t="s">
        <v>290</v>
      </c>
      <c r="D72" s="2" t="s">
        <v>117</v>
      </c>
      <c r="E72" s="5" t="s">
        <v>291</v>
      </c>
    </row>
    <row r="73" spans="1:5" x14ac:dyDescent="0.2">
      <c r="A73" s="2" t="s">
        <v>292</v>
      </c>
      <c r="B73" s="2" t="s">
        <v>293</v>
      </c>
      <c r="C73" s="2" t="s">
        <v>294</v>
      </c>
      <c r="D73" s="2" t="s">
        <v>37</v>
      </c>
      <c r="E73" s="5" t="s">
        <v>295</v>
      </c>
    </row>
    <row r="74" spans="1:5" x14ac:dyDescent="0.2">
      <c r="A74" s="2" t="s">
        <v>296</v>
      </c>
      <c r="B74" s="2" t="s">
        <v>297</v>
      </c>
      <c r="C74" s="2" t="s">
        <v>298</v>
      </c>
      <c r="D74" s="2" t="s">
        <v>71</v>
      </c>
      <c r="E74" s="5" t="s">
        <v>299</v>
      </c>
    </row>
    <row r="75" spans="1:5" x14ac:dyDescent="0.2">
      <c r="A75" s="2" t="s">
        <v>300</v>
      </c>
      <c r="B75" s="2" t="s">
        <v>301</v>
      </c>
      <c r="C75" s="2" t="s">
        <v>302</v>
      </c>
      <c r="D75" s="2" t="s">
        <v>23</v>
      </c>
      <c r="E75" s="5" t="s">
        <v>303</v>
      </c>
    </row>
    <row r="76" spans="1:5" x14ac:dyDescent="0.2">
      <c r="A76" s="2" t="s">
        <v>304</v>
      </c>
      <c r="B76" s="2" t="s">
        <v>305</v>
      </c>
      <c r="C76" s="2" t="s">
        <v>306</v>
      </c>
      <c r="D76" s="2" t="s">
        <v>32</v>
      </c>
      <c r="E76" s="5" t="s">
        <v>307</v>
      </c>
    </row>
    <row r="77" spans="1:5" x14ac:dyDescent="0.2">
      <c r="A77" s="2" t="s">
        <v>308</v>
      </c>
      <c r="B77" s="2" t="s">
        <v>309</v>
      </c>
      <c r="C77" s="2" t="s">
        <v>310</v>
      </c>
      <c r="D77" s="2" t="s">
        <v>14</v>
      </c>
      <c r="E77" s="5" t="s">
        <v>311</v>
      </c>
    </row>
    <row r="78" spans="1:5" x14ac:dyDescent="0.2">
      <c r="A78" s="2" t="s">
        <v>312</v>
      </c>
      <c r="B78" s="2" t="s">
        <v>313</v>
      </c>
      <c r="C78" s="2" t="s">
        <v>314</v>
      </c>
      <c r="D78" s="2" t="s">
        <v>32</v>
      </c>
      <c r="E78" s="5" t="s">
        <v>315</v>
      </c>
    </row>
    <row r="79" spans="1:5" x14ac:dyDescent="0.2">
      <c r="A79" s="2" t="s">
        <v>316</v>
      </c>
      <c r="B79" s="2" t="s">
        <v>317</v>
      </c>
      <c r="C79" s="2" t="s">
        <v>318</v>
      </c>
      <c r="D79" s="2" t="s">
        <v>32</v>
      </c>
      <c r="E79" s="5" t="s">
        <v>319</v>
      </c>
    </row>
    <row r="80" spans="1:5" x14ac:dyDescent="0.2">
      <c r="A80" s="2" t="s">
        <v>320</v>
      </c>
      <c r="B80" s="2" t="s">
        <v>321</v>
      </c>
      <c r="C80" s="2" t="s">
        <v>322</v>
      </c>
      <c r="D80" s="2" t="s">
        <v>23</v>
      </c>
      <c r="E80" s="5" t="s">
        <v>323</v>
      </c>
    </row>
    <row r="81" spans="1:5" x14ac:dyDescent="0.2">
      <c r="A81" s="2" t="s">
        <v>324</v>
      </c>
      <c r="B81" s="2" t="s">
        <v>325</v>
      </c>
      <c r="C81" s="2" t="s">
        <v>326</v>
      </c>
      <c r="D81" s="2" t="s">
        <v>327</v>
      </c>
      <c r="E81" s="5" t="s">
        <v>328</v>
      </c>
    </row>
    <row r="82" spans="1:5" x14ac:dyDescent="0.2">
      <c r="A82" s="2" t="s">
        <v>329</v>
      </c>
      <c r="B82" s="2" t="s">
        <v>330</v>
      </c>
      <c r="C82" s="2" t="s">
        <v>331</v>
      </c>
      <c r="D82" s="2" t="s">
        <v>46</v>
      </c>
      <c r="E82" s="5" t="s">
        <v>332</v>
      </c>
    </row>
    <row r="83" spans="1:5" x14ac:dyDescent="0.2">
      <c r="A83" s="2" t="s">
        <v>333</v>
      </c>
      <c r="B83" s="2" t="s">
        <v>334</v>
      </c>
      <c r="C83" s="2" t="s">
        <v>335</v>
      </c>
      <c r="D83" s="2" t="s">
        <v>37</v>
      </c>
      <c r="E83" s="5" t="s">
        <v>336</v>
      </c>
    </row>
    <row r="84" spans="1:5" x14ac:dyDescent="0.2">
      <c r="A84" s="2" t="s">
        <v>337</v>
      </c>
      <c r="B84" s="2" t="s">
        <v>338</v>
      </c>
      <c r="C84" s="2" t="s">
        <v>339</v>
      </c>
      <c r="D84" s="2" t="s">
        <v>23</v>
      </c>
      <c r="E84" s="5" t="s">
        <v>340</v>
      </c>
    </row>
    <row r="85" spans="1:5" x14ac:dyDescent="0.2">
      <c r="A85" s="2" t="s">
        <v>341</v>
      </c>
      <c r="B85" s="2" t="s">
        <v>342</v>
      </c>
      <c r="C85" s="2" t="s">
        <v>343</v>
      </c>
      <c r="D85" s="2" t="s">
        <v>32</v>
      </c>
      <c r="E85" s="5" t="s">
        <v>344</v>
      </c>
    </row>
    <row r="86" spans="1:5" x14ac:dyDescent="0.2">
      <c r="A86" s="2" t="s">
        <v>345</v>
      </c>
      <c r="B86" s="2" t="s">
        <v>346</v>
      </c>
      <c r="C86" s="2" t="s">
        <v>347</v>
      </c>
      <c r="D86" s="2" t="s">
        <v>117</v>
      </c>
      <c r="E86" s="5" t="s">
        <v>348</v>
      </c>
    </row>
    <row r="87" spans="1:5" x14ac:dyDescent="0.2">
      <c r="A87" s="2" t="s">
        <v>349</v>
      </c>
      <c r="B87" s="2" t="s">
        <v>350</v>
      </c>
      <c r="C87" s="2" t="s">
        <v>351</v>
      </c>
      <c r="D87" s="2" t="s">
        <v>32</v>
      </c>
      <c r="E87" s="5" t="s">
        <v>352</v>
      </c>
    </row>
    <row r="88" spans="1:5" x14ac:dyDescent="0.2">
      <c r="A88" s="2" t="s">
        <v>353</v>
      </c>
      <c r="B88" s="2" t="s">
        <v>354</v>
      </c>
      <c r="C88" s="2" t="s">
        <v>355</v>
      </c>
      <c r="D88" s="2" t="s">
        <v>46</v>
      </c>
      <c r="E88" s="5" t="s">
        <v>356</v>
      </c>
    </row>
    <row r="89" spans="1:5" x14ac:dyDescent="0.2">
      <c r="A89" s="2" t="s">
        <v>357</v>
      </c>
      <c r="B89" s="2" t="s">
        <v>358</v>
      </c>
      <c r="C89" s="2" t="s">
        <v>359</v>
      </c>
      <c r="D89" s="2" t="s">
        <v>71</v>
      </c>
      <c r="E89" s="5" t="s">
        <v>360</v>
      </c>
    </row>
    <row r="90" spans="1:5" x14ac:dyDescent="0.2">
      <c r="A90" s="2" t="s">
        <v>361</v>
      </c>
      <c r="B90" s="2" t="s">
        <v>362</v>
      </c>
      <c r="C90" s="2" t="s">
        <v>363</v>
      </c>
      <c r="D90" s="2" t="s">
        <v>71</v>
      </c>
      <c r="E90" s="5" t="s">
        <v>364</v>
      </c>
    </row>
    <row r="91" spans="1:5" x14ac:dyDescent="0.2">
      <c r="A91" s="2" t="s">
        <v>365</v>
      </c>
      <c r="B91" s="2" t="s">
        <v>366</v>
      </c>
      <c r="C91" s="2" t="s">
        <v>367</v>
      </c>
      <c r="D91" s="2" t="s">
        <v>32</v>
      </c>
      <c r="E91" s="5" t="s">
        <v>368</v>
      </c>
    </row>
    <row r="92" spans="1:5" x14ac:dyDescent="0.2">
      <c r="A92" s="2" t="s">
        <v>369</v>
      </c>
      <c r="B92" s="2" t="s">
        <v>370</v>
      </c>
      <c r="C92" s="2" t="s">
        <v>371</v>
      </c>
      <c r="D92" s="2" t="s">
        <v>71</v>
      </c>
      <c r="E92" s="5" t="s">
        <v>372</v>
      </c>
    </row>
    <row r="93" spans="1:5" x14ac:dyDescent="0.2">
      <c r="A93" s="2" t="s">
        <v>373</v>
      </c>
      <c r="B93" s="2" t="s">
        <v>374</v>
      </c>
      <c r="C93" s="2" t="s">
        <v>375</v>
      </c>
      <c r="D93" s="2" t="s">
        <v>37</v>
      </c>
      <c r="E93" s="5" t="s">
        <v>376</v>
      </c>
    </row>
    <row r="94" spans="1:5" x14ac:dyDescent="0.2">
      <c r="A94" s="2" t="s">
        <v>377</v>
      </c>
      <c r="B94" s="2" t="s">
        <v>378</v>
      </c>
      <c r="C94" s="2" t="s">
        <v>379</v>
      </c>
      <c r="D94" s="2" t="s">
        <v>37</v>
      </c>
      <c r="E94" s="5" t="s">
        <v>380</v>
      </c>
    </row>
    <row r="95" spans="1:5" x14ac:dyDescent="0.2">
      <c r="A95" s="2" t="s">
        <v>381</v>
      </c>
      <c r="B95" s="2" t="s">
        <v>382</v>
      </c>
      <c r="C95" s="2" t="s">
        <v>383</v>
      </c>
      <c r="D95" s="2" t="s">
        <v>37</v>
      </c>
      <c r="E95" s="5" t="s">
        <v>384</v>
      </c>
    </row>
    <row r="96" spans="1:5" x14ac:dyDescent="0.2">
      <c r="A96" s="2" t="s">
        <v>385</v>
      </c>
      <c r="B96" s="2" t="s">
        <v>386</v>
      </c>
      <c r="C96" s="2" t="s">
        <v>387</v>
      </c>
      <c r="D96" s="2" t="s">
        <v>37</v>
      </c>
      <c r="E96" s="5" t="s">
        <v>388</v>
      </c>
    </row>
    <row r="97" spans="1:5" x14ac:dyDescent="0.2">
      <c r="A97" s="2" t="s">
        <v>389</v>
      </c>
      <c r="B97" s="2" t="s">
        <v>390</v>
      </c>
      <c r="C97" s="2" t="s">
        <v>391</v>
      </c>
      <c r="D97" s="2" t="s">
        <v>37</v>
      </c>
      <c r="E97" s="5" t="s">
        <v>392</v>
      </c>
    </row>
    <row r="98" spans="1:5" x14ac:dyDescent="0.2">
      <c r="A98" s="2" t="s">
        <v>393</v>
      </c>
      <c r="B98" s="2" t="s">
        <v>394</v>
      </c>
      <c r="C98" s="2" t="s">
        <v>395</v>
      </c>
      <c r="D98" s="2" t="s">
        <v>32</v>
      </c>
      <c r="E98" s="5" t="s">
        <v>396</v>
      </c>
    </row>
    <row r="99" spans="1:5" x14ac:dyDescent="0.2">
      <c r="A99" s="2" t="s">
        <v>397</v>
      </c>
      <c r="B99" s="2" t="s">
        <v>398</v>
      </c>
      <c r="C99" s="2" t="s">
        <v>399</v>
      </c>
      <c r="D99" s="2" t="s">
        <v>46</v>
      </c>
      <c r="E99" s="5" t="s">
        <v>400</v>
      </c>
    </row>
    <row r="100" spans="1:5" x14ac:dyDescent="0.2">
      <c r="A100" s="2" t="s">
        <v>401</v>
      </c>
      <c r="B100" s="2" t="s">
        <v>402</v>
      </c>
      <c r="C100" s="2" t="s">
        <v>403</v>
      </c>
      <c r="D100" s="2" t="s">
        <v>404</v>
      </c>
      <c r="E100" s="5" t="s">
        <v>405</v>
      </c>
    </row>
    <row r="101" spans="1:5" x14ac:dyDescent="0.2">
      <c r="A101" s="2" t="s">
        <v>406</v>
      </c>
      <c r="B101" s="2" t="s">
        <v>407</v>
      </c>
      <c r="C101" s="2" t="s">
        <v>408</v>
      </c>
      <c r="D101" s="2" t="s">
        <v>117</v>
      </c>
      <c r="E101" s="5" t="s">
        <v>409</v>
      </c>
    </row>
    <row r="102" spans="1:5" x14ac:dyDescent="0.2">
      <c r="A102" s="2" t="s">
        <v>410</v>
      </c>
      <c r="B102" s="2" t="s">
        <v>411</v>
      </c>
      <c r="C102" s="2" t="s">
        <v>412</v>
      </c>
      <c r="D102" s="2" t="s">
        <v>32</v>
      </c>
      <c r="E102" s="5" t="s">
        <v>413</v>
      </c>
    </row>
    <row r="103" spans="1:5" x14ac:dyDescent="0.2">
      <c r="A103" s="2" t="s">
        <v>414</v>
      </c>
      <c r="B103" s="2" t="s">
        <v>415</v>
      </c>
      <c r="C103" s="2" t="s">
        <v>416</v>
      </c>
      <c r="D103" s="2" t="s">
        <v>14</v>
      </c>
      <c r="E103" s="5" t="s">
        <v>417</v>
      </c>
    </row>
    <row r="104" spans="1:5" x14ac:dyDescent="0.2">
      <c r="A104" s="2" t="s">
        <v>418</v>
      </c>
      <c r="B104" s="2" t="s">
        <v>419</v>
      </c>
      <c r="C104" s="2" t="s">
        <v>420</v>
      </c>
      <c r="D104" s="2" t="s">
        <v>23</v>
      </c>
      <c r="E104" s="5" t="s">
        <v>421</v>
      </c>
    </row>
    <row r="105" spans="1:5" x14ac:dyDescent="0.2">
      <c r="A105" s="2" t="s">
        <v>422</v>
      </c>
      <c r="B105" s="2" t="s">
        <v>423</v>
      </c>
      <c r="C105" s="2" t="s">
        <v>424</v>
      </c>
      <c r="D105" s="2" t="s">
        <v>117</v>
      </c>
      <c r="E105" s="5" t="s">
        <v>425</v>
      </c>
    </row>
    <row r="106" spans="1:5" x14ac:dyDescent="0.2">
      <c r="A106" s="2" t="s">
        <v>426</v>
      </c>
      <c r="B106" s="2" t="s">
        <v>427</v>
      </c>
      <c r="C106" s="2" t="s">
        <v>428</v>
      </c>
      <c r="D106" s="2" t="s">
        <v>327</v>
      </c>
      <c r="E106" s="5" t="s">
        <v>429</v>
      </c>
    </row>
    <row r="107" spans="1:5" x14ac:dyDescent="0.2">
      <c r="A107" s="2" t="s">
        <v>430</v>
      </c>
      <c r="B107" s="2" t="s">
        <v>431</v>
      </c>
      <c r="C107" s="2" t="s">
        <v>432</v>
      </c>
      <c r="D107" s="2" t="s">
        <v>32</v>
      </c>
      <c r="E107" s="5" t="s">
        <v>433</v>
      </c>
    </row>
    <row r="108" spans="1:5" x14ac:dyDescent="0.2">
      <c r="A108" s="2" t="s">
        <v>434</v>
      </c>
      <c r="B108" s="2" t="s">
        <v>435</v>
      </c>
      <c r="C108" s="2" t="s">
        <v>436</v>
      </c>
      <c r="D108" s="2" t="s">
        <v>117</v>
      </c>
      <c r="E108" s="5" t="s">
        <v>437</v>
      </c>
    </row>
    <row r="109" spans="1:5" x14ac:dyDescent="0.2">
      <c r="A109" s="2" t="s">
        <v>438</v>
      </c>
      <c r="B109" s="2" t="s">
        <v>439</v>
      </c>
      <c r="C109" s="2" t="s">
        <v>440</v>
      </c>
      <c r="D109" s="2" t="s">
        <v>117</v>
      </c>
      <c r="E109" s="5" t="s">
        <v>441</v>
      </c>
    </row>
    <row r="110" spans="1:5" x14ac:dyDescent="0.2">
      <c r="A110" s="2" t="s">
        <v>442</v>
      </c>
      <c r="B110" s="2" t="s">
        <v>443</v>
      </c>
      <c r="C110" s="2" t="s">
        <v>444</v>
      </c>
      <c r="D110" s="2" t="s">
        <v>32</v>
      </c>
      <c r="E110" s="5" t="s">
        <v>445</v>
      </c>
    </row>
    <row r="111" spans="1:5" x14ac:dyDescent="0.2">
      <c r="A111" s="2" t="s">
        <v>446</v>
      </c>
      <c r="B111" s="2" t="s">
        <v>447</v>
      </c>
      <c r="C111" s="2" t="s">
        <v>448</v>
      </c>
      <c r="D111" s="2" t="s">
        <v>117</v>
      </c>
      <c r="E111" s="5" t="s">
        <v>449</v>
      </c>
    </row>
    <row r="112" spans="1:5" x14ac:dyDescent="0.2">
      <c r="A112" s="2" t="s">
        <v>450</v>
      </c>
      <c r="B112" s="2" t="s">
        <v>451</v>
      </c>
      <c r="C112" s="2" t="s">
        <v>452</v>
      </c>
      <c r="D112" s="2" t="s">
        <v>117</v>
      </c>
      <c r="E112" s="5" t="s">
        <v>453</v>
      </c>
    </row>
    <row r="113" spans="1:5" x14ac:dyDescent="0.2">
      <c r="A113" s="2" t="s">
        <v>454</v>
      </c>
      <c r="B113" s="2" t="s">
        <v>455</v>
      </c>
      <c r="C113" s="2" t="s">
        <v>456</v>
      </c>
      <c r="D113" s="2" t="s">
        <v>14</v>
      </c>
      <c r="E113" s="5" t="s">
        <v>457</v>
      </c>
    </row>
    <row r="114" spans="1:5" x14ac:dyDescent="0.2">
      <c r="A114" s="2" t="s">
        <v>458</v>
      </c>
      <c r="B114" s="2" t="s">
        <v>459</v>
      </c>
      <c r="C114" s="2" t="s">
        <v>460</v>
      </c>
      <c r="D114" s="2" t="s">
        <v>126</v>
      </c>
      <c r="E114" s="5" t="s">
        <v>461</v>
      </c>
    </row>
    <row r="115" spans="1:5" x14ac:dyDescent="0.2">
      <c r="A115" s="2" t="s">
        <v>462</v>
      </c>
      <c r="B115" s="2" t="s">
        <v>463</v>
      </c>
      <c r="C115" s="2" t="s">
        <v>464</v>
      </c>
      <c r="D115" s="2" t="s">
        <v>14</v>
      </c>
      <c r="E115" s="5" t="s">
        <v>465</v>
      </c>
    </row>
    <row r="116" spans="1:5" x14ac:dyDescent="0.2">
      <c r="A116" s="2" t="s">
        <v>466</v>
      </c>
      <c r="B116" s="2" t="s">
        <v>467</v>
      </c>
      <c r="C116" s="2" t="s">
        <v>468</v>
      </c>
      <c r="D116" s="2" t="s">
        <v>37</v>
      </c>
      <c r="E116" s="5" t="s">
        <v>469</v>
      </c>
    </row>
    <row r="117" spans="1:5" x14ac:dyDescent="0.2">
      <c r="A117" s="2" t="s">
        <v>470</v>
      </c>
      <c r="B117" s="2" t="s">
        <v>471</v>
      </c>
      <c r="C117" s="2" t="s">
        <v>472</v>
      </c>
      <c r="D117" s="2" t="s">
        <v>32</v>
      </c>
      <c r="E117" s="5" t="s">
        <v>473</v>
      </c>
    </row>
    <row r="118" spans="1:5" x14ac:dyDescent="0.2">
      <c r="A118" s="2" t="s">
        <v>474</v>
      </c>
      <c r="B118" s="2" t="s">
        <v>475</v>
      </c>
      <c r="C118" s="2" t="s">
        <v>476</v>
      </c>
      <c r="D118" s="2" t="s">
        <v>23</v>
      </c>
      <c r="E118" s="5" t="s">
        <v>477</v>
      </c>
    </row>
    <row r="119" spans="1:5" x14ac:dyDescent="0.2">
      <c r="A119" s="2" t="s">
        <v>478</v>
      </c>
      <c r="B119" s="2" t="s">
        <v>479</v>
      </c>
      <c r="C119" s="2" t="s">
        <v>480</v>
      </c>
      <c r="D119" s="2" t="s">
        <v>404</v>
      </c>
      <c r="E119" s="5" t="s">
        <v>481</v>
      </c>
    </row>
    <row r="120" spans="1:5" x14ac:dyDescent="0.2">
      <c r="A120" s="2" t="s">
        <v>482</v>
      </c>
      <c r="B120" s="2" t="s">
        <v>483</v>
      </c>
      <c r="C120" s="2" t="s">
        <v>484</v>
      </c>
      <c r="D120" s="2" t="s">
        <v>37</v>
      </c>
      <c r="E120" s="5" t="s">
        <v>485</v>
      </c>
    </row>
    <row r="121" spans="1:5" x14ac:dyDescent="0.2">
      <c r="A121" s="2" t="s">
        <v>486</v>
      </c>
      <c r="B121" s="2" t="s">
        <v>487</v>
      </c>
      <c r="C121" s="2" t="s">
        <v>488</v>
      </c>
      <c r="D121" s="2" t="s">
        <v>32</v>
      </c>
      <c r="E121" s="5" t="s">
        <v>489</v>
      </c>
    </row>
    <row r="122" spans="1:5" x14ac:dyDescent="0.2">
      <c r="A122" s="2" t="s">
        <v>490</v>
      </c>
      <c r="B122" s="2" t="s">
        <v>491</v>
      </c>
      <c r="C122" s="2" t="s">
        <v>492</v>
      </c>
      <c r="D122" s="2" t="s">
        <v>14</v>
      </c>
      <c r="E122" s="5" t="s">
        <v>493</v>
      </c>
    </row>
    <row r="123" spans="1:5" x14ac:dyDescent="0.2">
      <c r="A123" s="2" t="s">
        <v>494</v>
      </c>
      <c r="B123" s="2" t="s">
        <v>495</v>
      </c>
      <c r="C123" s="2" t="s">
        <v>496</v>
      </c>
      <c r="D123" s="2" t="s">
        <v>327</v>
      </c>
      <c r="E123" s="5" t="s">
        <v>497</v>
      </c>
    </row>
    <row r="124" spans="1:5" x14ac:dyDescent="0.2">
      <c r="A124" s="2" t="s">
        <v>498</v>
      </c>
      <c r="B124" s="2" t="s">
        <v>499</v>
      </c>
      <c r="C124" s="2" t="s">
        <v>500</v>
      </c>
      <c r="D124" s="2" t="s">
        <v>23</v>
      </c>
      <c r="E124" s="5" t="s">
        <v>501</v>
      </c>
    </row>
    <row r="125" spans="1:5" x14ac:dyDescent="0.2">
      <c r="A125" s="2" t="s">
        <v>502</v>
      </c>
      <c r="B125" s="2" t="s">
        <v>503</v>
      </c>
      <c r="C125" s="2" t="s">
        <v>504</v>
      </c>
      <c r="D125" s="2" t="s">
        <v>117</v>
      </c>
      <c r="E125" s="5" t="s">
        <v>505</v>
      </c>
    </row>
    <row r="126" spans="1:5" x14ac:dyDescent="0.2">
      <c r="A126" s="2" t="s">
        <v>506</v>
      </c>
      <c r="B126" s="2" t="s">
        <v>507</v>
      </c>
      <c r="C126" s="2" t="s">
        <v>508</v>
      </c>
      <c r="D126" s="2" t="s">
        <v>37</v>
      </c>
      <c r="E126" s="5" t="s">
        <v>509</v>
      </c>
    </row>
    <row r="127" spans="1:5" x14ac:dyDescent="0.2">
      <c r="A127" s="2" t="s">
        <v>510</v>
      </c>
      <c r="B127" s="2" t="s">
        <v>511</v>
      </c>
      <c r="C127" s="2" t="s">
        <v>512</v>
      </c>
      <c r="D127" s="2" t="s">
        <v>126</v>
      </c>
      <c r="E127" s="5" t="s">
        <v>513</v>
      </c>
    </row>
    <row r="128" spans="1:5" x14ac:dyDescent="0.2">
      <c r="A128" s="2" t="s">
        <v>514</v>
      </c>
      <c r="B128" s="2" t="s">
        <v>515</v>
      </c>
      <c r="C128" s="2" t="s">
        <v>516</v>
      </c>
      <c r="D128" s="2" t="s">
        <v>46</v>
      </c>
      <c r="E128" s="5" t="s">
        <v>517</v>
      </c>
    </row>
    <row r="129" spans="1:5" x14ac:dyDescent="0.2">
      <c r="A129" s="2" t="s">
        <v>518</v>
      </c>
      <c r="B129" s="2" t="s">
        <v>519</v>
      </c>
      <c r="C129" s="2" t="s">
        <v>520</v>
      </c>
      <c r="D129" s="2" t="s">
        <v>71</v>
      </c>
      <c r="E129" s="5" t="s">
        <v>521</v>
      </c>
    </row>
    <row r="130" spans="1:5" x14ac:dyDescent="0.2">
      <c r="A130" s="2" t="s">
        <v>522</v>
      </c>
      <c r="B130" s="2" t="s">
        <v>523</v>
      </c>
      <c r="C130" s="2" t="s">
        <v>524</v>
      </c>
      <c r="D130" s="2" t="s">
        <v>327</v>
      </c>
      <c r="E130" s="5" t="s">
        <v>525</v>
      </c>
    </row>
    <row r="131" spans="1:5" x14ac:dyDescent="0.2">
      <c r="A131" s="2" t="s">
        <v>526</v>
      </c>
      <c r="B131" s="2" t="s">
        <v>527</v>
      </c>
      <c r="C131" s="2" t="s">
        <v>528</v>
      </c>
      <c r="D131" s="2" t="s">
        <v>32</v>
      </c>
      <c r="E131" s="5" t="s">
        <v>529</v>
      </c>
    </row>
    <row r="132" spans="1:5" x14ac:dyDescent="0.2">
      <c r="A132" s="2" t="s">
        <v>530</v>
      </c>
      <c r="B132" s="2" t="s">
        <v>531</v>
      </c>
      <c r="C132" s="2" t="s">
        <v>532</v>
      </c>
      <c r="D132" s="2" t="s">
        <v>37</v>
      </c>
      <c r="E132" s="5" t="s">
        <v>533</v>
      </c>
    </row>
    <row r="133" spans="1:5" x14ac:dyDescent="0.2">
      <c r="A133" s="2" t="s">
        <v>534</v>
      </c>
      <c r="B133" s="2" t="s">
        <v>535</v>
      </c>
      <c r="C133" s="2" t="s">
        <v>536</v>
      </c>
      <c r="D133" s="2" t="s">
        <v>117</v>
      </c>
      <c r="E133" s="5" t="s">
        <v>537</v>
      </c>
    </row>
    <row r="134" spans="1:5" x14ac:dyDescent="0.2">
      <c r="A134" s="2" t="s">
        <v>538</v>
      </c>
      <c r="B134" s="2" t="s">
        <v>539</v>
      </c>
      <c r="C134" s="2" t="s">
        <v>540</v>
      </c>
      <c r="D134" s="2" t="s">
        <v>46</v>
      </c>
      <c r="E134" s="5" t="s">
        <v>541</v>
      </c>
    </row>
    <row r="135" spans="1:5" x14ac:dyDescent="0.2">
      <c r="A135" s="2" t="s">
        <v>542</v>
      </c>
      <c r="B135" s="2" t="s">
        <v>543</v>
      </c>
      <c r="C135" s="2" t="s">
        <v>544</v>
      </c>
      <c r="D135" s="2" t="s">
        <v>32</v>
      </c>
      <c r="E135" s="5" t="s">
        <v>545</v>
      </c>
    </row>
    <row r="136" spans="1:5" x14ac:dyDescent="0.2">
      <c r="A136" s="2" t="s">
        <v>546</v>
      </c>
      <c r="B136" s="2" t="s">
        <v>547</v>
      </c>
      <c r="C136" s="2" t="s">
        <v>548</v>
      </c>
      <c r="D136" s="2" t="s">
        <v>14</v>
      </c>
      <c r="E136" s="5" t="s">
        <v>549</v>
      </c>
    </row>
    <row r="137" spans="1:5" x14ac:dyDescent="0.2">
      <c r="A137" s="2" t="s">
        <v>550</v>
      </c>
      <c r="B137" s="2" t="s">
        <v>551</v>
      </c>
      <c r="C137" s="2" t="s">
        <v>552</v>
      </c>
      <c r="D137" s="2" t="s">
        <v>23</v>
      </c>
      <c r="E137" s="5" t="s">
        <v>553</v>
      </c>
    </row>
    <row r="138" spans="1:5" x14ac:dyDescent="0.2">
      <c r="A138" s="2" t="s">
        <v>554</v>
      </c>
      <c r="B138" s="2" t="s">
        <v>555</v>
      </c>
      <c r="C138" s="2" t="s">
        <v>556</v>
      </c>
      <c r="D138" s="2" t="s">
        <v>404</v>
      </c>
      <c r="E138" s="5" t="s">
        <v>557</v>
      </c>
    </row>
    <row r="139" spans="1:5" x14ac:dyDescent="0.2">
      <c r="A139" s="2" t="s">
        <v>558</v>
      </c>
      <c r="B139" s="2" t="s">
        <v>559</v>
      </c>
      <c r="C139" s="2" t="s">
        <v>560</v>
      </c>
      <c r="D139" s="2" t="s">
        <v>32</v>
      </c>
      <c r="E139" s="5" t="s">
        <v>561</v>
      </c>
    </row>
    <row r="140" spans="1:5" x14ac:dyDescent="0.2">
      <c r="A140" s="2" t="s">
        <v>562</v>
      </c>
      <c r="B140" s="2" t="s">
        <v>563</v>
      </c>
      <c r="C140" s="2" t="s">
        <v>564</v>
      </c>
      <c r="D140" s="2" t="s">
        <v>46</v>
      </c>
      <c r="E140" s="5" t="s">
        <v>565</v>
      </c>
    </row>
    <row r="141" spans="1:5" x14ac:dyDescent="0.2">
      <c r="A141" s="2" t="s">
        <v>566</v>
      </c>
      <c r="B141" s="2" t="s">
        <v>567</v>
      </c>
      <c r="C141" s="2" t="s">
        <v>568</v>
      </c>
      <c r="D141" s="2" t="s">
        <v>32</v>
      </c>
      <c r="E141" s="5" t="s">
        <v>569</v>
      </c>
    </row>
    <row r="142" spans="1:5" x14ac:dyDescent="0.2">
      <c r="A142" s="2" t="s">
        <v>570</v>
      </c>
      <c r="B142" s="2" t="s">
        <v>571</v>
      </c>
      <c r="C142" s="2" t="s">
        <v>572</v>
      </c>
      <c r="D142" s="2" t="s">
        <v>23</v>
      </c>
      <c r="E142" s="5" t="s">
        <v>573</v>
      </c>
    </row>
    <row r="143" spans="1:5" x14ac:dyDescent="0.2">
      <c r="A143" s="2" t="s">
        <v>574</v>
      </c>
      <c r="B143" s="2" t="s">
        <v>575</v>
      </c>
      <c r="C143" s="2" t="s">
        <v>576</v>
      </c>
      <c r="D143" s="2" t="s">
        <v>71</v>
      </c>
      <c r="E143" s="5" t="s">
        <v>577</v>
      </c>
    </row>
    <row r="144" spans="1:5" x14ac:dyDescent="0.2">
      <c r="A144" s="2" t="s">
        <v>578</v>
      </c>
      <c r="B144" s="2" t="s">
        <v>579</v>
      </c>
      <c r="C144" s="2" t="s">
        <v>580</v>
      </c>
      <c r="D144" s="2" t="s">
        <v>37</v>
      </c>
      <c r="E144" s="5" t="s">
        <v>581</v>
      </c>
    </row>
    <row r="145" spans="1:5" x14ac:dyDescent="0.2">
      <c r="A145" s="2" t="s">
        <v>582</v>
      </c>
      <c r="B145" s="2" t="s">
        <v>583</v>
      </c>
      <c r="C145" s="2" t="s">
        <v>584</v>
      </c>
      <c r="D145" s="2" t="s">
        <v>14</v>
      </c>
      <c r="E145" s="5" t="s">
        <v>585</v>
      </c>
    </row>
    <row r="146" spans="1:5" x14ac:dyDescent="0.2">
      <c r="A146" s="2" t="s">
        <v>586</v>
      </c>
      <c r="B146" s="2" t="s">
        <v>587</v>
      </c>
      <c r="C146" s="2" t="s">
        <v>588</v>
      </c>
      <c r="D146" s="2" t="s">
        <v>32</v>
      </c>
      <c r="E146" s="5" t="s">
        <v>589</v>
      </c>
    </row>
    <row r="147" spans="1:5" x14ac:dyDescent="0.2">
      <c r="A147" s="2" t="s">
        <v>590</v>
      </c>
      <c r="B147" s="2" t="s">
        <v>591</v>
      </c>
      <c r="C147" s="2" t="s">
        <v>592</v>
      </c>
      <c r="D147" s="2" t="s">
        <v>117</v>
      </c>
      <c r="E147" s="5" t="s">
        <v>593</v>
      </c>
    </row>
    <row r="148" spans="1:5" x14ac:dyDescent="0.2">
      <c r="A148" s="2" t="s">
        <v>594</v>
      </c>
      <c r="B148" s="2" t="s">
        <v>595</v>
      </c>
      <c r="C148" s="2" t="s">
        <v>596</v>
      </c>
      <c r="D148" s="2" t="s">
        <v>37</v>
      </c>
      <c r="E148" s="5" t="s">
        <v>597</v>
      </c>
    </row>
    <row r="149" spans="1:5" x14ac:dyDescent="0.2">
      <c r="A149" s="2" t="s">
        <v>598</v>
      </c>
      <c r="B149" s="2" t="s">
        <v>599</v>
      </c>
      <c r="C149" s="2" t="s">
        <v>600</v>
      </c>
      <c r="D149" s="2" t="s">
        <v>23</v>
      </c>
      <c r="E149" s="5" t="s">
        <v>601</v>
      </c>
    </row>
    <row r="150" spans="1:5" x14ac:dyDescent="0.2">
      <c r="A150" s="2" t="s">
        <v>602</v>
      </c>
      <c r="B150" s="2" t="s">
        <v>603</v>
      </c>
      <c r="C150" s="2" t="s">
        <v>604</v>
      </c>
      <c r="D150" s="2" t="s">
        <v>126</v>
      </c>
      <c r="E150" s="5" t="s">
        <v>605</v>
      </c>
    </row>
    <row r="151" spans="1:5" x14ac:dyDescent="0.2">
      <c r="A151" s="2" t="s">
        <v>606</v>
      </c>
      <c r="B151" s="2" t="s">
        <v>607</v>
      </c>
      <c r="C151" s="2" t="s">
        <v>608</v>
      </c>
      <c r="D151" s="2" t="s">
        <v>71</v>
      </c>
      <c r="E151" s="5" t="s">
        <v>609</v>
      </c>
    </row>
    <row r="152" spans="1:5" x14ac:dyDescent="0.2">
      <c r="A152" s="2" t="s">
        <v>610</v>
      </c>
      <c r="B152" s="2" t="s">
        <v>611</v>
      </c>
      <c r="C152" s="2" t="s">
        <v>612</v>
      </c>
      <c r="D152" s="2" t="s">
        <v>37</v>
      </c>
      <c r="E152" s="5" t="s">
        <v>613</v>
      </c>
    </row>
    <row r="153" spans="1:5" x14ac:dyDescent="0.2">
      <c r="A153" s="2" t="s">
        <v>614</v>
      </c>
      <c r="B153" s="2" t="s">
        <v>615</v>
      </c>
      <c r="C153" s="2" t="s">
        <v>616</v>
      </c>
      <c r="D153" s="2" t="s">
        <v>14</v>
      </c>
      <c r="E153" s="5" t="s">
        <v>617</v>
      </c>
    </row>
    <row r="154" spans="1:5" x14ac:dyDescent="0.2">
      <c r="A154" s="2" t="s">
        <v>618</v>
      </c>
      <c r="B154" s="2" t="s">
        <v>619</v>
      </c>
      <c r="C154" s="2" t="s">
        <v>620</v>
      </c>
      <c r="D154" s="2" t="s">
        <v>126</v>
      </c>
      <c r="E154" s="5" t="s">
        <v>621</v>
      </c>
    </row>
    <row r="155" spans="1:5" x14ac:dyDescent="0.2">
      <c r="A155" s="2" t="s">
        <v>622</v>
      </c>
      <c r="B155" s="2" t="s">
        <v>623</v>
      </c>
      <c r="C155" s="2" t="s">
        <v>624</v>
      </c>
      <c r="D155" s="2" t="s">
        <v>117</v>
      </c>
      <c r="E155" s="5" t="s">
        <v>625</v>
      </c>
    </row>
    <row r="156" spans="1:5" x14ac:dyDescent="0.2">
      <c r="A156" s="2" t="s">
        <v>626</v>
      </c>
      <c r="B156" s="2" t="s">
        <v>627</v>
      </c>
      <c r="C156" s="2" t="s">
        <v>628</v>
      </c>
      <c r="D156" s="2" t="s">
        <v>117</v>
      </c>
      <c r="E156" s="5" t="s">
        <v>629</v>
      </c>
    </row>
    <row r="157" spans="1:5" x14ac:dyDescent="0.2">
      <c r="A157" s="2" t="s">
        <v>630</v>
      </c>
      <c r="B157" s="2" t="s">
        <v>631</v>
      </c>
      <c r="C157" s="2" t="s">
        <v>632</v>
      </c>
      <c r="D157" s="2" t="s">
        <v>327</v>
      </c>
      <c r="E157" s="5" t="s">
        <v>633</v>
      </c>
    </row>
    <row r="158" spans="1:5" x14ac:dyDescent="0.2">
      <c r="A158" s="2" t="s">
        <v>634</v>
      </c>
      <c r="B158" s="2" t="s">
        <v>635</v>
      </c>
      <c r="C158" s="2" t="s">
        <v>636</v>
      </c>
      <c r="D158" s="2" t="s">
        <v>14</v>
      </c>
      <c r="E158" s="5" t="s">
        <v>637</v>
      </c>
    </row>
    <row r="159" spans="1:5" x14ac:dyDescent="0.2">
      <c r="A159" s="2" t="s">
        <v>638</v>
      </c>
      <c r="B159" s="2" t="s">
        <v>639</v>
      </c>
      <c r="C159" s="2" t="s">
        <v>640</v>
      </c>
      <c r="D159" s="2" t="s">
        <v>46</v>
      </c>
      <c r="E159" s="5" t="s">
        <v>641</v>
      </c>
    </row>
    <row r="160" spans="1:5" x14ac:dyDescent="0.2">
      <c r="A160" s="2" t="s">
        <v>642</v>
      </c>
      <c r="B160" s="2" t="s">
        <v>643</v>
      </c>
      <c r="C160" s="2" t="s">
        <v>644</v>
      </c>
      <c r="D160" s="2" t="s">
        <v>37</v>
      </c>
      <c r="E160" s="5" t="s">
        <v>645</v>
      </c>
    </row>
    <row r="161" spans="1:5" x14ac:dyDescent="0.2">
      <c r="A161" s="2" t="s">
        <v>646</v>
      </c>
      <c r="B161" s="2" t="s">
        <v>647</v>
      </c>
      <c r="C161" s="2" t="s">
        <v>648</v>
      </c>
      <c r="D161" s="2" t="s">
        <v>32</v>
      </c>
      <c r="E161" s="5" t="s">
        <v>649</v>
      </c>
    </row>
    <row r="162" spans="1:5" x14ac:dyDescent="0.2">
      <c r="A162" s="2" t="s">
        <v>650</v>
      </c>
      <c r="B162" s="2" t="s">
        <v>651</v>
      </c>
      <c r="C162" s="2" t="s">
        <v>652</v>
      </c>
      <c r="D162" s="2" t="s">
        <v>32</v>
      </c>
      <c r="E162" s="5" t="s">
        <v>653</v>
      </c>
    </row>
    <row r="163" spans="1:5" x14ac:dyDescent="0.2">
      <c r="A163" s="2" t="s">
        <v>654</v>
      </c>
      <c r="B163" s="2" t="s">
        <v>655</v>
      </c>
      <c r="C163" s="2" t="s">
        <v>656</v>
      </c>
      <c r="D163" s="2" t="s">
        <v>32</v>
      </c>
      <c r="E163" s="5" t="s">
        <v>657</v>
      </c>
    </row>
    <row r="164" spans="1:5" x14ac:dyDescent="0.2">
      <c r="A164" s="2" t="s">
        <v>658</v>
      </c>
      <c r="B164" s="2" t="s">
        <v>659</v>
      </c>
      <c r="C164" s="2" t="s">
        <v>660</v>
      </c>
      <c r="D164" s="2" t="s">
        <v>126</v>
      </c>
      <c r="E164" s="5" t="s">
        <v>661</v>
      </c>
    </row>
    <row r="165" spans="1:5" x14ac:dyDescent="0.2">
      <c r="A165" s="2" t="s">
        <v>662</v>
      </c>
      <c r="B165" s="2" t="s">
        <v>663</v>
      </c>
      <c r="C165" s="2" t="s">
        <v>664</v>
      </c>
      <c r="D165" s="2" t="s">
        <v>117</v>
      </c>
      <c r="E165" s="5" t="s">
        <v>665</v>
      </c>
    </row>
    <row r="166" spans="1:5" x14ac:dyDescent="0.2">
      <c r="A166" s="2" t="s">
        <v>666</v>
      </c>
      <c r="B166" s="2" t="s">
        <v>667</v>
      </c>
      <c r="C166" s="2" t="s">
        <v>668</v>
      </c>
      <c r="D166" s="2" t="s">
        <v>117</v>
      </c>
      <c r="E166" s="5" t="s">
        <v>669</v>
      </c>
    </row>
    <row r="167" spans="1:5" x14ac:dyDescent="0.2">
      <c r="A167" s="2" t="s">
        <v>670</v>
      </c>
      <c r="B167" s="2" t="s">
        <v>671</v>
      </c>
      <c r="C167" s="2" t="s">
        <v>672</v>
      </c>
      <c r="D167" s="2" t="s">
        <v>126</v>
      </c>
      <c r="E167" s="5" t="s">
        <v>673</v>
      </c>
    </row>
    <row r="168" spans="1:5" x14ac:dyDescent="0.2">
      <c r="A168" s="2" t="s">
        <v>674</v>
      </c>
      <c r="B168" s="2" t="s">
        <v>675</v>
      </c>
      <c r="C168" s="2" t="s">
        <v>676</v>
      </c>
      <c r="D168" s="2" t="s">
        <v>14</v>
      </c>
      <c r="E168" s="5" t="s">
        <v>677</v>
      </c>
    </row>
    <row r="169" spans="1:5" x14ac:dyDescent="0.2">
      <c r="A169" s="2" t="s">
        <v>678</v>
      </c>
      <c r="B169" s="2" t="s">
        <v>679</v>
      </c>
      <c r="C169" s="2" t="s">
        <v>680</v>
      </c>
      <c r="D169" s="2" t="s">
        <v>37</v>
      </c>
      <c r="E169" s="5" t="s">
        <v>681</v>
      </c>
    </row>
    <row r="170" spans="1:5" x14ac:dyDescent="0.2">
      <c r="A170" s="2" t="s">
        <v>682</v>
      </c>
      <c r="B170" s="2" t="s">
        <v>683</v>
      </c>
      <c r="C170" s="2" t="s">
        <v>684</v>
      </c>
      <c r="D170" s="2" t="s">
        <v>14</v>
      </c>
      <c r="E170" s="5" t="s">
        <v>685</v>
      </c>
    </row>
    <row r="171" spans="1:5" x14ac:dyDescent="0.2">
      <c r="A171" s="2" t="s">
        <v>686</v>
      </c>
      <c r="B171" s="2" t="s">
        <v>687</v>
      </c>
      <c r="C171" s="2" t="s">
        <v>688</v>
      </c>
      <c r="D171" s="2" t="s">
        <v>46</v>
      </c>
      <c r="E171" s="5" t="s">
        <v>689</v>
      </c>
    </row>
    <row r="172" spans="1:5" x14ac:dyDescent="0.2">
      <c r="A172" s="2" t="s">
        <v>690</v>
      </c>
      <c r="B172" s="2" t="s">
        <v>691</v>
      </c>
      <c r="C172" s="2" t="s">
        <v>692</v>
      </c>
      <c r="D172" s="2" t="s">
        <v>37</v>
      </c>
      <c r="E172" s="5" t="s">
        <v>693</v>
      </c>
    </row>
    <row r="173" spans="1:5" x14ac:dyDescent="0.2">
      <c r="A173" s="2" t="s">
        <v>694</v>
      </c>
      <c r="B173" s="2" t="s">
        <v>695</v>
      </c>
      <c r="C173" s="2" t="s">
        <v>696</v>
      </c>
      <c r="D173" s="2" t="s">
        <v>37</v>
      </c>
      <c r="E173" s="5" t="s">
        <v>697</v>
      </c>
    </row>
    <row r="174" spans="1:5" x14ac:dyDescent="0.2">
      <c r="A174" s="2" t="s">
        <v>698</v>
      </c>
      <c r="B174" s="2" t="s">
        <v>699</v>
      </c>
      <c r="C174" s="2" t="s">
        <v>700</v>
      </c>
      <c r="D174" s="2" t="s">
        <v>404</v>
      </c>
      <c r="E174" s="5" t="s">
        <v>701</v>
      </c>
    </row>
    <row r="175" spans="1:5" x14ac:dyDescent="0.2">
      <c r="A175" s="2" t="s">
        <v>702</v>
      </c>
      <c r="B175" s="2" t="s">
        <v>703</v>
      </c>
      <c r="C175" s="2" t="s">
        <v>704</v>
      </c>
      <c r="D175" s="2" t="s">
        <v>32</v>
      </c>
      <c r="E175" s="5" t="s">
        <v>705</v>
      </c>
    </row>
    <row r="176" spans="1:5" x14ac:dyDescent="0.2">
      <c r="A176" s="2" t="s">
        <v>706</v>
      </c>
      <c r="B176" s="2" t="s">
        <v>707</v>
      </c>
      <c r="C176" s="2" t="s">
        <v>708</v>
      </c>
      <c r="D176" s="2" t="s">
        <v>327</v>
      </c>
      <c r="E176" s="5" t="s">
        <v>709</v>
      </c>
    </row>
    <row r="177" spans="1:5" x14ac:dyDescent="0.2">
      <c r="A177" s="2" t="s">
        <v>710</v>
      </c>
      <c r="B177" s="2" t="s">
        <v>711</v>
      </c>
      <c r="C177" s="2" t="s">
        <v>712</v>
      </c>
      <c r="D177" s="2" t="s">
        <v>14</v>
      </c>
      <c r="E177" s="5" t="s">
        <v>713</v>
      </c>
    </row>
    <row r="178" spans="1:5" x14ac:dyDescent="0.2">
      <c r="A178" s="2" t="s">
        <v>714</v>
      </c>
      <c r="B178" s="2" t="s">
        <v>715</v>
      </c>
      <c r="C178" s="2" t="s">
        <v>716</v>
      </c>
      <c r="D178" s="2" t="s">
        <v>71</v>
      </c>
      <c r="E178" s="5" t="s">
        <v>717</v>
      </c>
    </row>
    <row r="179" spans="1:5" x14ac:dyDescent="0.2">
      <c r="A179" s="2" t="s">
        <v>718</v>
      </c>
      <c r="B179" s="2" t="s">
        <v>719</v>
      </c>
      <c r="C179" s="2" t="s">
        <v>720</v>
      </c>
      <c r="D179" s="2" t="s">
        <v>404</v>
      </c>
      <c r="E179" s="5" t="s">
        <v>721</v>
      </c>
    </row>
    <row r="180" spans="1:5" x14ac:dyDescent="0.2">
      <c r="A180" s="2" t="s">
        <v>722</v>
      </c>
      <c r="B180" s="2" t="s">
        <v>723</v>
      </c>
      <c r="C180" s="2" t="s">
        <v>724</v>
      </c>
      <c r="D180" s="2" t="s">
        <v>14</v>
      </c>
      <c r="E180" s="5" t="s">
        <v>725</v>
      </c>
    </row>
    <row r="181" spans="1:5" x14ac:dyDescent="0.2">
      <c r="A181" s="2" t="s">
        <v>726</v>
      </c>
      <c r="B181" s="2" t="s">
        <v>727</v>
      </c>
      <c r="C181" s="2" t="s">
        <v>728</v>
      </c>
      <c r="D181" s="2" t="s">
        <v>46</v>
      </c>
      <c r="E181" s="5" t="s">
        <v>729</v>
      </c>
    </row>
    <row r="182" spans="1:5" x14ac:dyDescent="0.2">
      <c r="A182" s="2" t="s">
        <v>730</v>
      </c>
      <c r="B182" s="2" t="s">
        <v>731</v>
      </c>
      <c r="C182" s="2" t="s">
        <v>732</v>
      </c>
      <c r="D182" s="2" t="s">
        <v>32</v>
      </c>
      <c r="E182" s="5" t="s">
        <v>733</v>
      </c>
    </row>
    <row r="183" spans="1:5" x14ac:dyDescent="0.2">
      <c r="A183" s="2" t="s">
        <v>734</v>
      </c>
      <c r="B183" s="2" t="s">
        <v>735</v>
      </c>
      <c r="C183" s="2" t="s">
        <v>736</v>
      </c>
      <c r="D183" s="2" t="s">
        <v>32</v>
      </c>
      <c r="E183" s="5" t="s">
        <v>737</v>
      </c>
    </row>
    <row r="184" spans="1:5" x14ac:dyDescent="0.2">
      <c r="A184" s="2" t="s">
        <v>738</v>
      </c>
      <c r="B184" s="2" t="s">
        <v>739</v>
      </c>
      <c r="C184" s="2" t="s">
        <v>740</v>
      </c>
      <c r="D184" s="2" t="s">
        <v>23</v>
      </c>
      <c r="E184" s="5" t="s">
        <v>741</v>
      </c>
    </row>
    <row r="185" spans="1:5" x14ac:dyDescent="0.2">
      <c r="A185" s="2" t="s">
        <v>742</v>
      </c>
      <c r="B185" s="2" t="s">
        <v>743</v>
      </c>
      <c r="C185" s="2" t="s">
        <v>744</v>
      </c>
      <c r="D185" s="2" t="s">
        <v>46</v>
      </c>
      <c r="E185" s="5" t="s">
        <v>745</v>
      </c>
    </row>
    <row r="186" spans="1:5" x14ac:dyDescent="0.2">
      <c r="A186" s="2" t="s">
        <v>746</v>
      </c>
      <c r="B186" s="2" t="s">
        <v>747</v>
      </c>
      <c r="C186" s="2" t="s">
        <v>748</v>
      </c>
      <c r="D186" s="2" t="s">
        <v>14</v>
      </c>
      <c r="E186" s="5" t="s">
        <v>749</v>
      </c>
    </row>
    <row r="187" spans="1:5" x14ac:dyDescent="0.2">
      <c r="A187" s="2" t="s">
        <v>750</v>
      </c>
      <c r="B187" s="2" t="s">
        <v>751</v>
      </c>
      <c r="C187" s="2" t="s">
        <v>752</v>
      </c>
      <c r="D187" s="2" t="s">
        <v>126</v>
      </c>
      <c r="E187" s="5" t="s">
        <v>753</v>
      </c>
    </row>
    <row r="188" spans="1:5" x14ac:dyDescent="0.2">
      <c r="A188" s="2" t="s">
        <v>754</v>
      </c>
      <c r="B188" s="2" t="s">
        <v>755</v>
      </c>
      <c r="C188" s="2" t="s">
        <v>756</v>
      </c>
      <c r="D188" s="2" t="s">
        <v>71</v>
      </c>
      <c r="E188" s="5" t="s">
        <v>757</v>
      </c>
    </row>
    <row r="189" spans="1:5" x14ac:dyDescent="0.2">
      <c r="A189" s="2" t="s">
        <v>758</v>
      </c>
      <c r="B189" s="2" t="s">
        <v>759</v>
      </c>
      <c r="C189" s="2" t="s">
        <v>760</v>
      </c>
      <c r="D189" s="2" t="s">
        <v>32</v>
      </c>
      <c r="E189" s="5" t="s">
        <v>761</v>
      </c>
    </row>
    <row r="190" spans="1:5" x14ac:dyDescent="0.2">
      <c r="A190" s="2" t="s">
        <v>762</v>
      </c>
      <c r="B190" s="2" t="s">
        <v>763</v>
      </c>
      <c r="C190" s="2" t="s">
        <v>764</v>
      </c>
      <c r="D190" s="2" t="s">
        <v>14</v>
      </c>
      <c r="E190" s="5" t="s">
        <v>765</v>
      </c>
    </row>
    <row r="191" spans="1:5" x14ac:dyDescent="0.2">
      <c r="A191" s="2" t="s">
        <v>766</v>
      </c>
      <c r="B191" s="2" t="s">
        <v>767</v>
      </c>
      <c r="C191" s="2" t="s">
        <v>768</v>
      </c>
      <c r="D191" s="2" t="s">
        <v>404</v>
      </c>
      <c r="E191" s="5" t="s">
        <v>769</v>
      </c>
    </row>
    <row r="192" spans="1:5" x14ac:dyDescent="0.2">
      <c r="A192" s="2" t="s">
        <v>770</v>
      </c>
      <c r="B192" s="2" t="s">
        <v>771</v>
      </c>
      <c r="C192" s="2" t="s">
        <v>772</v>
      </c>
      <c r="D192" s="2" t="s">
        <v>32</v>
      </c>
      <c r="E192" s="5" t="s">
        <v>773</v>
      </c>
    </row>
    <row r="193" spans="1:5" x14ac:dyDescent="0.2">
      <c r="A193" s="2" t="s">
        <v>774</v>
      </c>
      <c r="B193" s="2" t="s">
        <v>775</v>
      </c>
      <c r="C193" s="2" t="s">
        <v>776</v>
      </c>
      <c r="D193" s="2" t="s">
        <v>14</v>
      </c>
      <c r="E193" s="5" t="s">
        <v>777</v>
      </c>
    </row>
    <row r="194" spans="1:5" x14ac:dyDescent="0.2">
      <c r="A194" s="2" t="s">
        <v>778</v>
      </c>
      <c r="B194" s="2" t="s">
        <v>779</v>
      </c>
      <c r="C194" s="2" t="s">
        <v>780</v>
      </c>
      <c r="D194" s="2" t="s">
        <v>117</v>
      </c>
      <c r="E194" s="5" t="s">
        <v>781</v>
      </c>
    </row>
    <row r="195" spans="1:5" x14ac:dyDescent="0.2">
      <c r="A195" s="2" t="s">
        <v>782</v>
      </c>
      <c r="B195" s="2" t="s">
        <v>783</v>
      </c>
      <c r="C195" s="2" t="s">
        <v>784</v>
      </c>
      <c r="D195" s="2" t="s">
        <v>71</v>
      </c>
      <c r="E195" s="5" t="s">
        <v>785</v>
      </c>
    </row>
    <row r="196" spans="1:5" x14ac:dyDescent="0.2">
      <c r="A196" s="2" t="s">
        <v>786</v>
      </c>
      <c r="B196" s="2" t="s">
        <v>787</v>
      </c>
      <c r="C196" s="2" t="s">
        <v>788</v>
      </c>
      <c r="D196" s="2" t="s">
        <v>14</v>
      </c>
      <c r="E196" s="5" t="s">
        <v>789</v>
      </c>
    </row>
    <row r="197" spans="1:5" x14ac:dyDescent="0.2">
      <c r="A197" s="2" t="s">
        <v>790</v>
      </c>
      <c r="B197" s="2" t="s">
        <v>791</v>
      </c>
      <c r="C197" s="2" t="s">
        <v>792</v>
      </c>
      <c r="D197" s="2" t="s">
        <v>37</v>
      </c>
      <c r="E197" s="5" t="s">
        <v>793</v>
      </c>
    </row>
    <row r="198" spans="1:5" x14ac:dyDescent="0.2">
      <c r="A198" s="2" t="s">
        <v>794</v>
      </c>
      <c r="B198" s="2" t="s">
        <v>795</v>
      </c>
      <c r="C198" s="2" t="s">
        <v>796</v>
      </c>
      <c r="D198" s="2" t="s">
        <v>23</v>
      </c>
      <c r="E198" s="5" t="s">
        <v>797</v>
      </c>
    </row>
    <row r="199" spans="1:5" x14ac:dyDescent="0.2">
      <c r="A199" s="2" t="s">
        <v>798</v>
      </c>
      <c r="B199" s="2" t="s">
        <v>799</v>
      </c>
      <c r="C199" s="2" t="s">
        <v>800</v>
      </c>
      <c r="D199" s="2" t="s">
        <v>23</v>
      </c>
      <c r="E199" s="5" t="s">
        <v>801</v>
      </c>
    </row>
    <row r="200" spans="1:5" x14ac:dyDescent="0.2">
      <c r="A200" s="2" t="s">
        <v>802</v>
      </c>
      <c r="B200" s="2" t="s">
        <v>803</v>
      </c>
      <c r="C200" s="2" t="s">
        <v>804</v>
      </c>
      <c r="D200" s="2" t="s">
        <v>14</v>
      </c>
      <c r="E200" s="5" t="s">
        <v>805</v>
      </c>
    </row>
    <row r="201" spans="1:5" x14ac:dyDescent="0.2">
      <c r="A201" s="2" t="s">
        <v>806</v>
      </c>
      <c r="B201" s="2" t="s">
        <v>807</v>
      </c>
      <c r="C201" s="2" t="s">
        <v>808</v>
      </c>
      <c r="D201" s="2" t="s">
        <v>117</v>
      </c>
      <c r="E201" s="5" t="s">
        <v>809</v>
      </c>
    </row>
    <row r="202" spans="1:5" x14ac:dyDescent="0.2">
      <c r="A202" s="2" t="s">
        <v>810</v>
      </c>
      <c r="B202" s="2" t="s">
        <v>811</v>
      </c>
      <c r="C202" s="2" t="s">
        <v>812</v>
      </c>
      <c r="D202" s="2" t="s">
        <v>117</v>
      </c>
      <c r="E202" s="5" t="s">
        <v>813</v>
      </c>
    </row>
    <row r="203" spans="1:5" x14ac:dyDescent="0.2">
      <c r="A203" s="2" t="s">
        <v>814</v>
      </c>
      <c r="B203" s="2" t="s">
        <v>815</v>
      </c>
      <c r="C203" s="2" t="s">
        <v>816</v>
      </c>
      <c r="D203" s="2" t="s">
        <v>37</v>
      </c>
      <c r="E203" s="5" t="s">
        <v>817</v>
      </c>
    </row>
    <row r="204" spans="1:5" x14ac:dyDescent="0.2">
      <c r="A204" s="2" t="s">
        <v>818</v>
      </c>
      <c r="B204" s="2" t="s">
        <v>819</v>
      </c>
      <c r="C204" s="2" t="s">
        <v>820</v>
      </c>
      <c r="D204" s="2" t="s">
        <v>32</v>
      </c>
      <c r="E204" s="5" t="s">
        <v>821</v>
      </c>
    </row>
    <row r="205" spans="1:5" x14ac:dyDescent="0.2">
      <c r="A205" s="2" t="s">
        <v>822</v>
      </c>
      <c r="B205" s="2" t="s">
        <v>823</v>
      </c>
      <c r="C205" s="2" t="s">
        <v>824</v>
      </c>
      <c r="D205" s="2" t="s">
        <v>46</v>
      </c>
      <c r="E205" s="5" t="s">
        <v>825</v>
      </c>
    </row>
    <row r="206" spans="1:5" x14ac:dyDescent="0.2">
      <c r="A206" s="2" t="s">
        <v>826</v>
      </c>
      <c r="B206" s="2" t="s">
        <v>827</v>
      </c>
      <c r="C206" s="2" t="s">
        <v>828</v>
      </c>
      <c r="D206" s="2" t="s">
        <v>32</v>
      </c>
      <c r="E206" s="5" t="s">
        <v>829</v>
      </c>
    </row>
    <row r="207" spans="1:5" x14ac:dyDescent="0.2">
      <c r="A207" s="2" t="s">
        <v>830</v>
      </c>
      <c r="B207" s="2" t="s">
        <v>831</v>
      </c>
      <c r="C207" s="2" t="s">
        <v>832</v>
      </c>
      <c r="D207" s="2" t="s">
        <v>126</v>
      </c>
      <c r="E207" s="5" t="s">
        <v>833</v>
      </c>
    </row>
    <row r="208" spans="1:5" x14ac:dyDescent="0.2">
      <c r="A208" s="2" t="s">
        <v>834</v>
      </c>
      <c r="B208" s="2" t="s">
        <v>835</v>
      </c>
      <c r="C208" s="2" t="s">
        <v>836</v>
      </c>
      <c r="D208" s="2" t="s">
        <v>32</v>
      </c>
      <c r="E208" s="5" t="s">
        <v>837</v>
      </c>
    </row>
    <row r="209" spans="1:5" x14ac:dyDescent="0.2">
      <c r="A209" s="2" t="s">
        <v>838</v>
      </c>
      <c r="B209" s="2" t="s">
        <v>839</v>
      </c>
      <c r="C209" s="2" t="s">
        <v>840</v>
      </c>
      <c r="D209" s="2" t="s">
        <v>327</v>
      </c>
      <c r="E209" s="5" t="s">
        <v>841</v>
      </c>
    </row>
    <row r="210" spans="1:5" x14ac:dyDescent="0.2">
      <c r="A210" s="2" t="s">
        <v>842</v>
      </c>
      <c r="B210" s="2" t="s">
        <v>843</v>
      </c>
      <c r="C210" s="2" t="s">
        <v>844</v>
      </c>
      <c r="D210" s="2" t="s">
        <v>117</v>
      </c>
      <c r="E210" s="5" t="s">
        <v>845</v>
      </c>
    </row>
    <row r="211" spans="1:5" x14ac:dyDescent="0.2">
      <c r="A211" s="2" t="s">
        <v>846</v>
      </c>
      <c r="B211" s="2" t="s">
        <v>847</v>
      </c>
      <c r="C211" s="2" t="s">
        <v>848</v>
      </c>
      <c r="D211" s="2" t="s">
        <v>71</v>
      </c>
      <c r="E211" s="5" t="s">
        <v>849</v>
      </c>
    </row>
    <row r="212" spans="1:5" x14ac:dyDescent="0.2">
      <c r="A212" s="2" t="s">
        <v>850</v>
      </c>
      <c r="B212" s="2" t="s">
        <v>851</v>
      </c>
      <c r="C212" s="2" t="s">
        <v>852</v>
      </c>
      <c r="D212" s="2" t="s">
        <v>117</v>
      </c>
      <c r="E212" s="5" t="s">
        <v>853</v>
      </c>
    </row>
    <row r="213" spans="1:5" x14ac:dyDescent="0.2">
      <c r="A213" s="2" t="s">
        <v>854</v>
      </c>
      <c r="B213" s="2" t="s">
        <v>855</v>
      </c>
      <c r="C213" s="2" t="s">
        <v>856</v>
      </c>
      <c r="D213" s="2" t="s">
        <v>404</v>
      </c>
      <c r="E213" s="5" t="s">
        <v>857</v>
      </c>
    </row>
    <row r="214" spans="1:5" x14ac:dyDescent="0.2">
      <c r="A214" s="2" t="s">
        <v>858</v>
      </c>
      <c r="B214" s="2" t="s">
        <v>859</v>
      </c>
      <c r="C214" s="2" t="s">
        <v>860</v>
      </c>
      <c r="D214" s="2" t="s">
        <v>23</v>
      </c>
      <c r="E214" s="5" t="s">
        <v>861</v>
      </c>
    </row>
    <row r="215" spans="1:5" x14ac:dyDescent="0.2">
      <c r="A215" s="2" t="s">
        <v>862</v>
      </c>
      <c r="B215" s="2" t="s">
        <v>863</v>
      </c>
      <c r="C215" s="2" t="s">
        <v>864</v>
      </c>
      <c r="D215" s="2" t="s">
        <v>117</v>
      </c>
      <c r="E215" s="5" t="s">
        <v>865</v>
      </c>
    </row>
    <row r="216" spans="1:5" x14ac:dyDescent="0.2">
      <c r="A216" s="2" t="s">
        <v>866</v>
      </c>
      <c r="B216" s="2" t="s">
        <v>867</v>
      </c>
      <c r="C216" s="2" t="s">
        <v>868</v>
      </c>
      <c r="D216" s="2" t="s">
        <v>32</v>
      </c>
      <c r="E216" s="5" t="s">
        <v>869</v>
      </c>
    </row>
    <row r="217" spans="1:5" x14ac:dyDescent="0.2">
      <c r="A217" s="2" t="s">
        <v>870</v>
      </c>
      <c r="B217" s="2" t="s">
        <v>871</v>
      </c>
      <c r="C217" s="2" t="s">
        <v>872</v>
      </c>
      <c r="D217" s="2" t="s">
        <v>873</v>
      </c>
      <c r="E217" s="5" t="s">
        <v>874</v>
      </c>
    </row>
    <row r="218" spans="1:5" x14ac:dyDescent="0.2">
      <c r="A218" s="2" t="s">
        <v>875</v>
      </c>
      <c r="B218" s="2" t="s">
        <v>876</v>
      </c>
      <c r="C218" s="2" t="s">
        <v>877</v>
      </c>
      <c r="D218" s="2" t="s">
        <v>126</v>
      </c>
      <c r="E218" s="5" t="s">
        <v>878</v>
      </c>
    </row>
    <row r="219" spans="1:5" x14ac:dyDescent="0.2">
      <c r="A219" s="2" t="s">
        <v>879</v>
      </c>
      <c r="B219" s="2" t="s">
        <v>880</v>
      </c>
      <c r="C219" s="2" t="s">
        <v>881</v>
      </c>
      <c r="D219" s="2" t="s">
        <v>23</v>
      </c>
      <c r="E219" s="5" t="s">
        <v>882</v>
      </c>
    </row>
    <row r="220" spans="1:5" x14ac:dyDescent="0.2">
      <c r="A220" s="2" t="s">
        <v>883</v>
      </c>
      <c r="B220" s="2" t="s">
        <v>884</v>
      </c>
      <c r="C220" s="2" t="s">
        <v>885</v>
      </c>
      <c r="D220" s="2" t="s">
        <v>23</v>
      </c>
      <c r="E220" s="5" t="s">
        <v>886</v>
      </c>
    </row>
    <row r="221" spans="1:5" x14ac:dyDescent="0.2">
      <c r="A221" s="2" t="s">
        <v>887</v>
      </c>
      <c r="B221" s="2" t="s">
        <v>888</v>
      </c>
      <c r="C221" s="2" t="s">
        <v>889</v>
      </c>
      <c r="D221" s="2" t="s">
        <v>37</v>
      </c>
      <c r="E221" s="5" t="s">
        <v>890</v>
      </c>
    </row>
    <row r="222" spans="1:5" x14ac:dyDescent="0.2">
      <c r="A222" s="2" t="s">
        <v>891</v>
      </c>
      <c r="B222" s="2" t="s">
        <v>892</v>
      </c>
      <c r="C222" s="2" t="s">
        <v>893</v>
      </c>
      <c r="D222" s="2" t="s">
        <v>327</v>
      </c>
      <c r="E222" s="5" t="s">
        <v>894</v>
      </c>
    </row>
    <row r="223" spans="1:5" x14ac:dyDescent="0.2">
      <c r="A223" s="2" t="s">
        <v>895</v>
      </c>
      <c r="B223" s="2" t="s">
        <v>896</v>
      </c>
      <c r="C223" s="2" t="s">
        <v>897</v>
      </c>
      <c r="D223" s="2" t="s">
        <v>71</v>
      </c>
      <c r="E223" s="5" t="s">
        <v>898</v>
      </c>
    </row>
    <row r="224" spans="1:5" x14ac:dyDescent="0.2">
      <c r="A224" s="2" t="s">
        <v>899</v>
      </c>
      <c r="B224" s="2" t="s">
        <v>900</v>
      </c>
      <c r="C224" s="2" t="s">
        <v>901</v>
      </c>
      <c r="D224" s="2" t="s">
        <v>37</v>
      </c>
      <c r="E224" s="5" t="s">
        <v>902</v>
      </c>
    </row>
    <row r="225" spans="1:5" x14ac:dyDescent="0.2">
      <c r="A225" s="2" t="s">
        <v>903</v>
      </c>
      <c r="B225" s="2" t="s">
        <v>904</v>
      </c>
      <c r="C225" s="2" t="s">
        <v>905</v>
      </c>
      <c r="D225" s="2" t="s">
        <v>37</v>
      </c>
      <c r="E225" s="5" t="s">
        <v>906</v>
      </c>
    </row>
    <row r="226" spans="1:5" x14ac:dyDescent="0.2">
      <c r="A226" s="2" t="s">
        <v>907</v>
      </c>
      <c r="B226" s="2" t="s">
        <v>908</v>
      </c>
      <c r="C226" s="2" t="s">
        <v>909</v>
      </c>
      <c r="D226" s="2" t="s">
        <v>327</v>
      </c>
      <c r="E226" s="5" t="s">
        <v>910</v>
      </c>
    </row>
    <row r="227" spans="1:5" x14ac:dyDescent="0.2">
      <c r="A227" s="2" t="s">
        <v>911</v>
      </c>
      <c r="B227" s="2" t="s">
        <v>912</v>
      </c>
      <c r="C227" s="2" t="s">
        <v>913</v>
      </c>
      <c r="D227" s="2" t="s">
        <v>14</v>
      </c>
      <c r="E227" s="5" t="s">
        <v>914</v>
      </c>
    </row>
    <row r="228" spans="1:5" x14ac:dyDescent="0.2">
      <c r="A228" s="2" t="s">
        <v>915</v>
      </c>
      <c r="B228" s="2" t="s">
        <v>916</v>
      </c>
      <c r="C228" s="2" t="s">
        <v>917</v>
      </c>
      <c r="D228" s="2" t="s">
        <v>23</v>
      </c>
      <c r="E228" s="5" t="s">
        <v>918</v>
      </c>
    </row>
    <row r="229" spans="1:5" x14ac:dyDescent="0.2">
      <c r="A229" s="2" t="s">
        <v>919</v>
      </c>
      <c r="B229" s="2" t="s">
        <v>920</v>
      </c>
      <c r="C229" s="2" t="s">
        <v>921</v>
      </c>
      <c r="D229" s="2" t="s">
        <v>14</v>
      </c>
      <c r="E229" s="5" t="s">
        <v>922</v>
      </c>
    </row>
    <row r="230" spans="1:5" x14ac:dyDescent="0.2">
      <c r="A230" s="2" t="s">
        <v>923</v>
      </c>
      <c r="B230" s="2" t="s">
        <v>924</v>
      </c>
      <c r="C230" s="2" t="s">
        <v>925</v>
      </c>
      <c r="D230" s="2" t="s">
        <v>37</v>
      </c>
      <c r="E230" s="5" t="s">
        <v>926</v>
      </c>
    </row>
    <row r="231" spans="1:5" x14ac:dyDescent="0.2">
      <c r="A231" s="2" t="s">
        <v>927</v>
      </c>
      <c r="B231" s="2" t="s">
        <v>928</v>
      </c>
      <c r="C231" s="2" t="s">
        <v>929</v>
      </c>
      <c r="D231" s="2" t="s">
        <v>14</v>
      </c>
      <c r="E231" s="5" t="s">
        <v>930</v>
      </c>
    </row>
    <row r="232" spans="1:5" x14ac:dyDescent="0.2">
      <c r="A232" s="2" t="s">
        <v>931</v>
      </c>
      <c r="B232" s="2" t="s">
        <v>932</v>
      </c>
      <c r="C232" s="2" t="s">
        <v>933</v>
      </c>
      <c r="D232" s="2" t="s">
        <v>117</v>
      </c>
      <c r="E232" s="5" t="s">
        <v>934</v>
      </c>
    </row>
    <row r="233" spans="1:5" x14ac:dyDescent="0.2">
      <c r="A233" s="2" t="s">
        <v>935</v>
      </c>
      <c r="B233" s="2" t="s">
        <v>936</v>
      </c>
      <c r="C233" s="2" t="s">
        <v>937</v>
      </c>
      <c r="D233" s="2" t="s">
        <v>71</v>
      </c>
      <c r="E233" s="5" t="s">
        <v>938</v>
      </c>
    </row>
    <row r="234" spans="1:5" x14ac:dyDescent="0.2">
      <c r="A234" s="2" t="s">
        <v>939</v>
      </c>
      <c r="B234" s="2" t="s">
        <v>940</v>
      </c>
      <c r="C234" s="2" t="s">
        <v>941</v>
      </c>
      <c r="D234" s="2" t="s">
        <v>46</v>
      </c>
      <c r="E234" s="5" t="s">
        <v>942</v>
      </c>
    </row>
    <row r="235" spans="1:5" x14ac:dyDescent="0.2">
      <c r="A235" s="2" t="s">
        <v>943</v>
      </c>
      <c r="B235" s="2" t="s">
        <v>944</v>
      </c>
      <c r="C235" s="2" t="s">
        <v>945</v>
      </c>
      <c r="D235" s="2" t="s">
        <v>117</v>
      </c>
      <c r="E235" s="5" t="s">
        <v>946</v>
      </c>
    </row>
    <row r="236" spans="1:5" x14ac:dyDescent="0.2">
      <c r="A236" s="2" t="s">
        <v>947</v>
      </c>
      <c r="B236" s="2" t="s">
        <v>948</v>
      </c>
      <c r="C236" s="2" t="s">
        <v>949</v>
      </c>
      <c r="D236" s="2" t="s">
        <v>404</v>
      </c>
      <c r="E236" s="5" t="s">
        <v>950</v>
      </c>
    </row>
    <row r="237" spans="1:5" x14ac:dyDescent="0.2">
      <c r="A237" s="2" t="s">
        <v>951</v>
      </c>
      <c r="B237" s="2" t="s">
        <v>952</v>
      </c>
      <c r="C237" s="2" t="s">
        <v>953</v>
      </c>
      <c r="D237" s="2" t="s">
        <v>32</v>
      </c>
      <c r="E237" s="5" t="s">
        <v>954</v>
      </c>
    </row>
    <row r="238" spans="1:5" x14ac:dyDescent="0.2">
      <c r="A238" s="2" t="s">
        <v>955</v>
      </c>
      <c r="B238" s="2" t="s">
        <v>956</v>
      </c>
      <c r="C238" s="2" t="s">
        <v>957</v>
      </c>
      <c r="D238" s="2" t="s">
        <v>71</v>
      </c>
      <c r="E238" s="5" t="s">
        <v>958</v>
      </c>
    </row>
    <row r="239" spans="1:5" x14ac:dyDescent="0.2">
      <c r="A239" s="2" t="s">
        <v>959</v>
      </c>
      <c r="B239" s="2" t="s">
        <v>960</v>
      </c>
      <c r="C239" s="2" t="s">
        <v>961</v>
      </c>
      <c r="D239" s="2" t="s">
        <v>327</v>
      </c>
      <c r="E239" s="5" t="s">
        <v>962</v>
      </c>
    </row>
    <row r="240" spans="1:5" x14ac:dyDescent="0.2">
      <c r="A240" s="2" t="s">
        <v>963</v>
      </c>
      <c r="B240" s="2" t="s">
        <v>964</v>
      </c>
      <c r="C240" s="2" t="s">
        <v>965</v>
      </c>
      <c r="D240" s="2" t="s">
        <v>37</v>
      </c>
      <c r="E240" s="5" t="s">
        <v>966</v>
      </c>
    </row>
    <row r="241" spans="1:5" x14ac:dyDescent="0.2">
      <c r="A241" s="2" t="s">
        <v>967</v>
      </c>
      <c r="B241" s="2" t="s">
        <v>968</v>
      </c>
      <c r="C241" s="2" t="s">
        <v>969</v>
      </c>
      <c r="D241" s="2" t="s">
        <v>37</v>
      </c>
      <c r="E241" s="5" t="s">
        <v>970</v>
      </c>
    </row>
    <row r="242" spans="1:5" x14ac:dyDescent="0.2">
      <c r="A242" s="2" t="s">
        <v>971</v>
      </c>
      <c r="B242" s="2" t="s">
        <v>972</v>
      </c>
      <c r="C242" s="2" t="s">
        <v>973</v>
      </c>
      <c r="D242" s="2" t="s">
        <v>32</v>
      </c>
      <c r="E242" s="5" t="s">
        <v>974</v>
      </c>
    </row>
    <row r="243" spans="1:5" x14ac:dyDescent="0.2">
      <c r="A243" s="2" t="s">
        <v>975</v>
      </c>
      <c r="B243" s="2" t="s">
        <v>976</v>
      </c>
      <c r="C243" s="2" t="s">
        <v>977</v>
      </c>
      <c r="D243" s="2" t="s">
        <v>14</v>
      </c>
      <c r="E243" s="5" t="s">
        <v>978</v>
      </c>
    </row>
    <row r="244" spans="1:5" x14ac:dyDescent="0.2">
      <c r="A244" s="2" t="s">
        <v>979</v>
      </c>
      <c r="B244" s="2" t="s">
        <v>980</v>
      </c>
      <c r="C244" s="2" t="s">
        <v>981</v>
      </c>
      <c r="D244" s="2" t="s">
        <v>46</v>
      </c>
      <c r="E244" s="5" t="s">
        <v>982</v>
      </c>
    </row>
    <row r="245" spans="1:5" x14ac:dyDescent="0.2">
      <c r="A245" s="2" t="s">
        <v>983</v>
      </c>
      <c r="B245" s="2" t="s">
        <v>984</v>
      </c>
      <c r="C245" s="2" t="s">
        <v>985</v>
      </c>
      <c r="D245" s="2" t="s">
        <v>117</v>
      </c>
      <c r="E245" s="5" t="s">
        <v>986</v>
      </c>
    </row>
    <row r="246" spans="1:5" x14ac:dyDescent="0.2">
      <c r="A246" s="2" t="s">
        <v>987</v>
      </c>
      <c r="B246" s="2" t="s">
        <v>988</v>
      </c>
      <c r="C246" s="2" t="s">
        <v>989</v>
      </c>
      <c r="D246" s="2" t="s">
        <v>32</v>
      </c>
      <c r="E246" s="5" t="s">
        <v>990</v>
      </c>
    </row>
    <row r="247" spans="1:5" x14ac:dyDescent="0.2">
      <c r="A247" s="2" t="s">
        <v>991</v>
      </c>
      <c r="B247" s="2" t="s">
        <v>992</v>
      </c>
      <c r="C247" s="2" t="s">
        <v>993</v>
      </c>
      <c r="D247" s="2" t="s">
        <v>327</v>
      </c>
      <c r="E247" s="5" t="s">
        <v>994</v>
      </c>
    </row>
    <row r="248" spans="1:5" x14ac:dyDescent="0.2">
      <c r="A248" s="2" t="s">
        <v>995</v>
      </c>
      <c r="B248" s="2" t="s">
        <v>996</v>
      </c>
      <c r="C248" s="2" t="s">
        <v>997</v>
      </c>
      <c r="D248" s="2" t="s">
        <v>32</v>
      </c>
      <c r="E248" s="5" t="s">
        <v>998</v>
      </c>
    </row>
    <row r="249" spans="1:5" x14ac:dyDescent="0.2">
      <c r="A249" s="2" t="s">
        <v>999</v>
      </c>
      <c r="B249" s="2" t="s">
        <v>1000</v>
      </c>
      <c r="C249" s="2" t="s">
        <v>1001</v>
      </c>
      <c r="D249" s="2" t="s">
        <v>404</v>
      </c>
      <c r="E249" s="5" t="s">
        <v>1002</v>
      </c>
    </row>
    <row r="250" spans="1:5" x14ac:dyDescent="0.2">
      <c r="A250" s="2" t="s">
        <v>1003</v>
      </c>
      <c r="B250" s="2" t="s">
        <v>1004</v>
      </c>
      <c r="C250" s="2" t="s">
        <v>1005</v>
      </c>
      <c r="D250" s="2" t="s">
        <v>126</v>
      </c>
      <c r="E250" s="5" t="s">
        <v>1006</v>
      </c>
    </row>
    <row r="251" spans="1:5" x14ac:dyDescent="0.2">
      <c r="A251" s="2" t="s">
        <v>1007</v>
      </c>
      <c r="B251" s="2" t="s">
        <v>1008</v>
      </c>
      <c r="C251" s="2" t="s">
        <v>1009</v>
      </c>
      <c r="D251" s="2" t="s">
        <v>117</v>
      </c>
      <c r="E251" s="5" t="s">
        <v>1010</v>
      </c>
    </row>
    <row r="252" spans="1:5" x14ac:dyDescent="0.2">
      <c r="A252" s="2" t="s">
        <v>1011</v>
      </c>
      <c r="B252" s="2" t="s">
        <v>1012</v>
      </c>
      <c r="C252" s="2" t="s">
        <v>1013</v>
      </c>
      <c r="D252" s="2" t="s">
        <v>404</v>
      </c>
      <c r="E252" s="5" t="s">
        <v>1014</v>
      </c>
    </row>
    <row r="253" spans="1:5" x14ac:dyDescent="0.2">
      <c r="A253" s="2" t="s">
        <v>1015</v>
      </c>
      <c r="B253" s="2" t="s">
        <v>1016</v>
      </c>
      <c r="C253" s="2" t="s">
        <v>1017</v>
      </c>
      <c r="D253" s="2" t="s">
        <v>46</v>
      </c>
      <c r="E253" s="5" t="s">
        <v>1018</v>
      </c>
    </row>
    <row r="254" spans="1:5" x14ac:dyDescent="0.2">
      <c r="A254" s="2" t="s">
        <v>1019</v>
      </c>
      <c r="B254" s="2" t="s">
        <v>1020</v>
      </c>
      <c r="C254" s="2" t="s">
        <v>1021</v>
      </c>
      <c r="D254" s="2" t="s">
        <v>404</v>
      </c>
      <c r="E254" s="5" t="s">
        <v>1022</v>
      </c>
    </row>
    <row r="255" spans="1:5" x14ac:dyDescent="0.2">
      <c r="A255" s="2" t="s">
        <v>1023</v>
      </c>
      <c r="B255" s="2" t="s">
        <v>1024</v>
      </c>
      <c r="C255" s="2" t="s">
        <v>1025</v>
      </c>
      <c r="D255" s="2" t="s">
        <v>23</v>
      </c>
      <c r="E255" s="5" t="s">
        <v>1026</v>
      </c>
    </row>
    <row r="256" spans="1:5" x14ac:dyDescent="0.2">
      <c r="A256" s="2" t="s">
        <v>1027</v>
      </c>
      <c r="B256" s="2" t="s">
        <v>1028</v>
      </c>
      <c r="C256" s="2" t="s">
        <v>1029</v>
      </c>
      <c r="D256" s="2" t="s">
        <v>37</v>
      </c>
      <c r="E256" s="5" t="s">
        <v>1030</v>
      </c>
    </row>
    <row r="257" spans="1:5" x14ac:dyDescent="0.2">
      <c r="A257" s="2" t="s">
        <v>1031</v>
      </c>
      <c r="B257" s="2" t="s">
        <v>1032</v>
      </c>
      <c r="C257" s="2" t="s">
        <v>1033</v>
      </c>
      <c r="D257" s="2" t="s">
        <v>14</v>
      </c>
      <c r="E257" s="5" t="s">
        <v>1034</v>
      </c>
    </row>
    <row r="258" spans="1:5" x14ac:dyDescent="0.2">
      <c r="A258" s="2" t="s">
        <v>1035</v>
      </c>
      <c r="B258" s="2" t="s">
        <v>1036</v>
      </c>
      <c r="C258" s="2" t="s">
        <v>1037</v>
      </c>
      <c r="D258" s="2" t="s">
        <v>23</v>
      </c>
      <c r="E258" s="5" t="s">
        <v>1038</v>
      </c>
    </row>
    <row r="259" spans="1:5" x14ac:dyDescent="0.2">
      <c r="A259" s="2" t="s">
        <v>1039</v>
      </c>
      <c r="B259" s="2" t="s">
        <v>1040</v>
      </c>
      <c r="C259" s="2" t="s">
        <v>1041</v>
      </c>
      <c r="D259" s="2" t="s">
        <v>14</v>
      </c>
      <c r="E259" s="5" t="s">
        <v>1042</v>
      </c>
    </row>
    <row r="260" spans="1:5" x14ac:dyDescent="0.2">
      <c r="A260" s="2" t="s">
        <v>1043</v>
      </c>
      <c r="B260" s="2" t="s">
        <v>1044</v>
      </c>
      <c r="C260" s="2" t="s">
        <v>1045</v>
      </c>
      <c r="D260" s="2" t="s">
        <v>23</v>
      </c>
      <c r="E260" s="5" t="s">
        <v>1046</v>
      </c>
    </row>
    <row r="261" spans="1:5" x14ac:dyDescent="0.2">
      <c r="A261" s="2" t="s">
        <v>1047</v>
      </c>
      <c r="B261" s="2" t="s">
        <v>1048</v>
      </c>
      <c r="C261" s="2" t="s">
        <v>1049</v>
      </c>
      <c r="D261" s="2" t="s">
        <v>32</v>
      </c>
      <c r="E261" s="5" t="s">
        <v>1050</v>
      </c>
    </row>
    <row r="262" spans="1:5" x14ac:dyDescent="0.2">
      <c r="A262" s="2" t="s">
        <v>1051</v>
      </c>
      <c r="B262" s="2" t="s">
        <v>1052</v>
      </c>
      <c r="C262" s="2" t="s">
        <v>1053</v>
      </c>
      <c r="D262" s="2" t="s">
        <v>23</v>
      </c>
      <c r="E262" s="5" t="s">
        <v>1054</v>
      </c>
    </row>
    <row r="263" spans="1:5" x14ac:dyDescent="0.2">
      <c r="A263" s="2" t="s">
        <v>1055</v>
      </c>
      <c r="B263" s="2" t="s">
        <v>1056</v>
      </c>
      <c r="C263" s="2" t="s">
        <v>1057</v>
      </c>
      <c r="D263" s="2" t="s">
        <v>327</v>
      </c>
      <c r="E263" s="5" t="s">
        <v>1058</v>
      </c>
    </row>
    <row r="264" spans="1:5" x14ac:dyDescent="0.2">
      <c r="A264" s="2" t="s">
        <v>1059</v>
      </c>
      <c r="B264" s="2" t="s">
        <v>1060</v>
      </c>
      <c r="C264" s="2" t="s">
        <v>1061</v>
      </c>
      <c r="D264" s="2" t="s">
        <v>32</v>
      </c>
      <c r="E264" s="5" t="s">
        <v>1062</v>
      </c>
    </row>
    <row r="265" spans="1:5" x14ac:dyDescent="0.2">
      <c r="A265" s="2" t="s">
        <v>1063</v>
      </c>
      <c r="B265" s="2" t="s">
        <v>1064</v>
      </c>
      <c r="C265" s="2" t="s">
        <v>1065</v>
      </c>
      <c r="D265" s="2" t="s">
        <v>126</v>
      </c>
      <c r="E265" s="5" t="s">
        <v>1066</v>
      </c>
    </row>
    <row r="266" spans="1:5" x14ac:dyDescent="0.2">
      <c r="A266" s="2" t="s">
        <v>1067</v>
      </c>
      <c r="B266" s="2" t="s">
        <v>1068</v>
      </c>
      <c r="C266" s="2" t="s">
        <v>1069</v>
      </c>
      <c r="D266" s="2" t="s">
        <v>327</v>
      </c>
      <c r="E266" s="5" t="s">
        <v>1070</v>
      </c>
    </row>
    <row r="267" spans="1:5" x14ac:dyDescent="0.2">
      <c r="A267" s="2" t="s">
        <v>1071</v>
      </c>
      <c r="B267" s="2" t="s">
        <v>1072</v>
      </c>
      <c r="C267" s="2" t="s">
        <v>1073</v>
      </c>
      <c r="D267" s="2" t="s">
        <v>404</v>
      </c>
      <c r="E267" s="5" t="s">
        <v>1074</v>
      </c>
    </row>
    <row r="268" spans="1:5" x14ac:dyDescent="0.2">
      <c r="A268" s="2" t="s">
        <v>1075</v>
      </c>
      <c r="B268" s="2" t="s">
        <v>1076</v>
      </c>
      <c r="C268" s="2" t="s">
        <v>1077</v>
      </c>
      <c r="D268" s="2" t="s">
        <v>327</v>
      </c>
      <c r="E268" s="5" t="s">
        <v>1078</v>
      </c>
    </row>
    <row r="269" spans="1:5" x14ac:dyDescent="0.2">
      <c r="A269" s="2" t="s">
        <v>1079</v>
      </c>
      <c r="B269" s="2" t="s">
        <v>1080</v>
      </c>
      <c r="C269" s="2" t="s">
        <v>1081</v>
      </c>
      <c r="D269" s="2" t="s">
        <v>32</v>
      </c>
      <c r="E269" s="5" t="s">
        <v>1082</v>
      </c>
    </row>
    <row r="270" spans="1:5" x14ac:dyDescent="0.2">
      <c r="A270" s="2" t="s">
        <v>1083</v>
      </c>
      <c r="B270" s="2" t="s">
        <v>1084</v>
      </c>
      <c r="C270" s="2" t="s">
        <v>1085</v>
      </c>
      <c r="D270" s="2" t="s">
        <v>117</v>
      </c>
      <c r="E270" s="5" t="s">
        <v>1086</v>
      </c>
    </row>
    <row r="271" spans="1:5" x14ac:dyDescent="0.2">
      <c r="A271" s="2" t="s">
        <v>1087</v>
      </c>
      <c r="B271" s="2" t="s">
        <v>1088</v>
      </c>
      <c r="C271" s="2" t="s">
        <v>1089</v>
      </c>
      <c r="D271" s="2" t="s">
        <v>32</v>
      </c>
      <c r="E271" s="5" t="s">
        <v>1090</v>
      </c>
    </row>
    <row r="272" spans="1:5" x14ac:dyDescent="0.2">
      <c r="A272" s="2" t="s">
        <v>1091</v>
      </c>
      <c r="B272" s="2" t="s">
        <v>1092</v>
      </c>
      <c r="C272" s="2" t="s">
        <v>1093</v>
      </c>
      <c r="D272" s="2" t="s">
        <v>327</v>
      </c>
      <c r="E272" s="5" t="s">
        <v>1094</v>
      </c>
    </row>
    <row r="273" spans="1:5" x14ac:dyDescent="0.2">
      <c r="A273" s="2" t="s">
        <v>1095</v>
      </c>
      <c r="B273" s="2" t="s">
        <v>1096</v>
      </c>
      <c r="C273" s="2" t="s">
        <v>1097</v>
      </c>
      <c r="D273" s="2" t="s">
        <v>404</v>
      </c>
      <c r="E273" s="5" t="s">
        <v>1098</v>
      </c>
    </row>
    <row r="274" spans="1:5" x14ac:dyDescent="0.2">
      <c r="A274" s="2" t="s">
        <v>1099</v>
      </c>
      <c r="B274" s="2" t="s">
        <v>1100</v>
      </c>
      <c r="C274" s="2" t="s">
        <v>1101</v>
      </c>
      <c r="D274" s="2" t="s">
        <v>404</v>
      </c>
      <c r="E274" s="5" t="s">
        <v>1102</v>
      </c>
    </row>
    <row r="275" spans="1:5" x14ac:dyDescent="0.2">
      <c r="A275" s="2" t="s">
        <v>1103</v>
      </c>
      <c r="B275" s="2" t="s">
        <v>1104</v>
      </c>
      <c r="C275" s="2" t="s">
        <v>1105</v>
      </c>
      <c r="D275" s="2" t="s">
        <v>14</v>
      </c>
      <c r="E275" s="5" t="s">
        <v>1106</v>
      </c>
    </row>
    <row r="276" spans="1:5" x14ac:dyDescent="0.2">
      <c r="A276" s="2" t="s">
        <v>1107</v>
      </c>
      <c r="B276" s="2" t="s">
        <v>1108</v>
      </c>
      <c r="C276" s="2" t="s">
        <v>1109</v>
      </c>
      <c r="D276" s="2" t="s">
        <v>327</v>
      </c>
      <c r="E276" s="5" t="s">
        <v>1110</v>
      </c>
    </row>
    <row r="277" spans="1:5" x14ac:dyDescent="0.2">
      <c r="A277" s="2" t="s">
        <v>1111</v>
      </c>
      <c r="B277" s="2" t="s">
        <v>1112</v>
      </c>
      <c r="C277" s="2" t="s">
        <v>1113</v>
      </c>
      <c r="D277" s="2" t="s">
        <v>14</v>
      </c>
      <c r="E277" s="5" t="s">
        <v>1114</v>
      </c>
    </row>
    <row r="278" spans="1:5" x14ac:dyDescent="0.2">
      <c r="A278" s="2" t="s">
        <v>1115</v>
      </c>
      <c r="B278" s="2" t="s">
        <v>1116</v>
      </c>
      <c r="C278" s="2" t="s">
        <v>1117</v>
      </c>
      <c r="D278" s="2" t="s">
        <v>32</v>
      </c>
      <c r="E278" s="5" t="s">
        <v>1118</v>
      </c>
    </row>
    <row r="279" spans="1:5" x14ac:dyDescent="0.2">
      <c r="A279" s="2" t="s">
        <v>1119</v>
      </c>
      <c r="B279" s="2" t="s">
        <v>1120</v>
      </c>
      <c r="C279" s="2" t="s">
        <v>1121</v>
      </c>
      <c r="D279" s="2" t="s">
        <v>37</v>
      </c>
      <c r="E279" s="5" t="s">
        <v>1122</v>
      </c>
    </row>
    <row r="280" spans="1:5" x14ac:dyDescent="0.2">
      <c r="A280" s="2" t="s">
        <v>1123</v>
      </c>
      <c r="B280" s="2" t="s">
        <v>1124</v>
      </c>
      <c r="C280" s="2" t="s">
        <v>1125</v>
      </c>
      <c r="D280" s="2" t="s">
        <v>23</v>
      </c>
      <c r="E280" s="5" t="s">
        <v>1126</v>
      </c>
    </row>
    <row r="281" spans="1:5" x14ac:dyDescent="0.2">
      <c r="A281" s="2" t="s">
        <v>1127</v>
      </c>
      <c r="B281" s="2" t="s">
        <v>1128</v>
      </c>
      <c r="C281" s="2" t="s">
        <v>1129</v>
      </c>
      <c r="D281" s="2" t="s">
        <v>37</v>
      </c>
      <c r="E281" s="5" t="s">
        <v>1130</v>
      </c>
    </row>
    <row r="282" spans="1:5" x14ac:dyDescent="0.2">
      <c r="A282" s="2" t="s">
        <v>1131</v>
      </c>
      <c r="B282" s="2" t="s">
        <v>1132</v>
      </c>
      <c r="C282" s="2" t="s">
        <v>1133</v>
      </c>
      <c r="D282" s="2" t="s">
        <v>23</v>
      </c>
      <c r="E282" s="5" t="s">
        <v>1134</v>
      </c>
    </row>
    <row r="283" spans="1:5" x14ac:dyDescent="0.2">
      <c r="A283" s="2" t="s">
        <v>1135</v>
      </c>
      <c r="B283" s="2" t="s">
        <v>1136</v>
      </c>
      <c r="C283" s="2" t="s">
        <v>1137</v>
      </c>
      <c r="D283" s="2" t="s">
        <v>71</v>
      </c>
      <c r="E283" s="5" t="s">
        <v>1138</v>
      </c>
    </row>
    <row r="284" spans="1:5" x14ac:dyDescent="0.2">
      <c r="A284" s="2" t="s">
        <v>1139</v>
      </c>
      <c r="B284" s="2" t="s">
        <v>1140</v>
      </c>
      <c r="C284" s="2" t="s">
        <v>1141</v>
      </c>
      <c r="D284" s="2" t="s">
        <v>14</v>
      </c>
      <c r="E284" s="5" t="s">
        <v>1142</v>
      </c>
    </row>
    <row r="285" spans="1:5" x14ac:dyDescent="0.2">
      <c r="A285" s="2" t="s">
        <v>1143</v>
      </c>
      <c r="B285" s="2" t="s">
        <v>1144</v>
      </c>
      <c r="C285" s="2" t="s">
        <v>1145</v>
      </c>
      <c r="D285" s="2" t="s">
        <v>126</v>
      </c>
      <c r="E285" s="5" t="s">
        <v>1146</v>
      </c>
    </row>
    <row r="286" spans="1:5" x14ac:dyDescent="0.2">
      <c r="A286" s="2" t="s">
        <v>1147</v>
      </c>
      <c r="B286" s="2" t="s">
        <v>1148</v>
      </c>
      <c r="C286" s="2" t="s">
        <v>1149</v>
      </c>
      <c r="D286" s="2" t="s">
        <v>23</v>
      </c>
      <c r="E286" s="5" t="s">
        <v>1150</v>
      </c>
    </row>
    <row r="287" spans="1:5" x14ac:dyDescent="0.2">
      <c r="A287" s="2" t="s">
        <v>1151</v>
      </c>
      <c r="B287" s="2" t="s">
        <v>1152</v>
      </c>
      <c r="C287" s="2" t="s">
        <v>1153</v>
      </c>
      <c r="D287" s="2" t="s">
        <v>71</v>
      </c>
      <c r="E287" s="5" t="s">
        <v>1154</v>
      </c>
    </row>
    <row r="288" spans="1:5" x14ac:dyDescent="0.2">
      <c r="A288" s="2" t="s">
        <v>1155</v>
      </c>
      <c r="B288" s="2" t="s">
        <v>1156</v>
      </c>
      <c r="C288" s="2" t="s">
        <v>1157</v>
      </c>
      <c r="D288" s="2" t="s">
        <v>23</v>
      </c>
      <c r="E288" s="5" t="s">
        <v>1158</v>
      </c>
    </row>
    <row r="289" spans="1:5" x14ac:dyDescent="0.2">
      <c r="A289" s="2" t="s">
        <v>1159</v>
      </c>
      <c r="B289" s="2" t="s">
        <v>1160</v>
      </c>
      <c r="C289" s="2" t="s">
        <v>1161</v>
      </c>
      <c r="D289" s="2" t="s">
        <v>126</v>
      </c>
      <c r="E289" s="5" t="s">
        <v>1162</v>
      </c>
    </row>
    <row r="290" spans="1:5" x14ac:dyDescent="0.2">
      <c r="A290" s="2" t="s">
        <v>1163</v>
      </c>
      <c r="B290" s="2" t="s">
        <v>1164</v>
      </c>
      <c r="C290" s="2" t="s">
        <v>1165</v>
      </c>
      <c r="D290" s="2" t="s">
        <v>46</v>
      </c>
      <c r="E290" s="5" t="s">
        <v>1166</v>
      </c>
    </row>
    <row r="291" spans="1:5" x14ac:dyDescent="0.2">
      <c r="A291" s="2" t="s">
        <v>1167</v>
      </c>
      <c r="B291" s="2" t="s">
        <v>1168</v>
      </c>
      <c r="C291" s="2" t="s">
        <v>1169</v>
      </c>
      <c r="D291" s="2" t="s">
        <v>117</v>
      </c>
      <c r="E291" s="5" t="s">
        <v>1170</v>
      </c>
    </row>
    <row r="292" spans="1:5" x14ac:dyDescent="0.2">
      <c r="A292" s="2" t="s">
        <v>1171</v>
      </c>
      <c r="B292" s="2" t="s">
        <v>1172</v>
      </c>
      <c r="C292" s="2" t="s">
        <v>1173</v>
      </c>
      <c r="D292" s="2" t="s">
        <v>117</v>
      </c>
      <c r="E292" s="5" t="s">
        <v>1174</v>
      </c>
    </row>
    <row r="293" spans="1:5" x14ac:dyDescent="0.2">
      <c r="A293" s="2" t="s">
        <v>1175</v>
      </c>
      <c r="B293" s="2" t="s">
        <v>1176</v>
      </c>
      <c r="C293" s="2" t="s">
        <v>1177</v>
      </c>
      <c r="D293" s="2" t="s">
        <v>117</v>
      </c>
      <c r="E293" s="5" t="s">
        <v>1178</v>
      </c>
    </row>
    <row r="294" spans="1:5" x14ac:dyDescent="0.2">
      <c r="A294" s="2" t="s">
        <v>1179</v>
      </c>
      <c r="B294" s="2" t="s">
        <v>1180</v>
      </c>
      <c r="C294" s="2" t="s">
        <v>1181</v>
      </c>
      <c r="D294" s="2" t="s">
        <v>37</v>
      </c>
      <c r="E294" s="5" t="s">
        <v>1182</v>
      </c>
    </row>
    <row r="295" spans="1:5" x14ac:dyDescent="0.2">
      <c r="A295" s="2" t="s">
        <v>1183</v>
      </c>
      <c r="B295" s="2" t="s">
        <v>1184</v>
      </c>
      <c r="C295" s="2" t="s">
        <v>1185</v>
      </c>
      <c r="D295" s="2" t="s">
        <v>23</v>
      </c>
      <c r="E295" s="5" t="s">
        <v>1186</v>
      </c>
    </row>
    <row r="296" spans="1:5" x14ac:dyDescent="0.2">
      <c r="A296" s="2" t="s">
        <v>1187</v>
      </c>
      <c r="B296" s="2" t="s">
        <v>1188</v>
      </c>
      <c r="C296" s="2" t="s">
        <v>1189</v>
      </c>
      <c r="D296" s="2" t="s">
        <v>46</v>
      </c>
      <c r="E296" s="5" t="s">
        <v>1190</v>
      </c>
    </row>
    <row r="297" spans="1:5" x14ac:dyDescent="0.2">
      <c r="A297" s="2" t="s">
        <v>1191</v>
      </c>
      <c r="B297" s="2" t="s">
        <v>1192</v>
      </c>
      <c r="C297" s="2" t="s">
        <v>1193</v>
      </c>
      <c r="D297" s="2" t="s">
        <v>23</v>
      </c>
      <c r="E297" s="5" t="s">
        <v>1194</v>
      </c>
    </row>
    <row r="298" spans="1:5" x14ac:dyDescent="0.2">
      <c r="A298" s="2" t="s">
        <v>1195</v>
      </c>
      <c r="B298" s="2" t="s">
        <v>1196</v>
      </c>
      <c r="C298" s="2" t="s">
        <v>1197</v>
      </c>
      <c r="D298" s="2" t="s">
        <v>80</v>
      </c>
      <c r="E298" s="5" t="s">
        <v>1198</v>
      </c>
    </row>
    <row r="299" spans="1:5" x14ac:dyDescent="0.2">
      <c r="A299" s="2" t="s">
        <v>1199</v>
      </c>
      <c r="B299" s="2" t="s">
        <v>1200</v>
      </c>
      <c r="C299" s="2" t="s">
        <v>1201</v>
      </c>
      <c r="D299" s="2" t="s">
        <v>32</v>
      </c>
      <c r="E299" s="5" t="s">
        <v>1202</v>
      </c>
    </row>
    <row r="300" spans="1:5" x14ac:dyDescent="0.2">
      <c r="A300" s="2" t="s">
        <v>1203</v>
      </c>
      <c r="B300" s="2" t="s">
        <v>1204</v>
      </c>
      <c r="C300" s="2" t="s">
        <v>1205</v>
      </c>
      <c r="D300" s="2" t="s">
        <v>14</v>
      </c>
      <c r="E300" s="5" t="s">
        <v>1206</v>
      </c>
    </row>
    <row r="301" spans="1:5" x14ac:dyDescent="0.2">
      <c r="A301" s="2" t="s">
        <v>1207</v>
      </c>
      <c r="B301" s="2" t="s">
        <v>1208</v>
      </c>
      <c r="C301" s="2" t="s">
        <v>1209</v>
      </c>
      <c r="D301" s="2" t="s">
        <v>14</v>
      </c>
      <c r="E301" s="5" t="s">
        <v>1210</v>
      </c>
    </row>
    <row r="302" spans="1:5" x14ac:dyDescent="0.2">
      <c r="A302" s="2" t="s">
        <v>1211</v>
      </c>
      <c r="B302" s="2" t="s">
        <v>1212</v>
      </c>
      <c r="C302" s="2" t="s">
        <v>1213</v>
      </c>
      <c r="D302" s="2" t="s">
        <v>37</v>
      </c>
      <c r="E302" s="5" t="s">
        <v>1214</v>
      </c>
    </row>
    <row r="303" spans="1:5" x14ac:dyDescent="0.2">
      <c r="A303" s="2" t="s">
        <v>1215</v>
      </c>
      <c r="B303" s="2" t="s">
        <v>1216</v>
      </c>
      <c r="C303" s="2" t="s">
        <v>1217</v>
      </c>
      <c r="D303" s="2" t="s">
        <v>14</v>
      </c>
      <c r="E303" s="5" t="s">
        <v>1218</v>
      </c>
    </row>
    <row r="304" spans="1:5" x14ac:dyDescent="0.2">
      <c r="A304" s="2" t="s">
        <v>1219</v>
      </c>
      <c r="B304" s="2" t="s">
        <v>1220</v>
      </c>
      <c r="C304" s="2" t="s">
        <v>1221</v>
      </c>
      <c r="D304" s="2" t="s">
        <v>37</v>
      </c>
      <c r="E304" s="5" t="s">
        <v>1222</v>
      </c>
    </row>
    <row r="305" spans="1:5" x14ac:dyDescent="0.2">
      <c r="A305" s="2" t="s">
        <v>1223</v>
      </c>
      <c r="B305" s="2" t="s">
        <v>1224</v>
      </c>
      <c r="C305" s="2" t="s">
        <v>1225</v>
      </c>
      <c r="D305" s="2" t="s">
        <v>71</v>
      </c>
      <c r="E305" s="5" t="s">
        <v>1226</v>
      </c>
    </row>
    <row r="306" spans="1:5" x14ac:dyDescent="0.2">
      <c r="A306" s="2" t="s">
        <v>1227</v>
      </c>
      <c r="B306" s="2" t="s">
        <v>1228</v>
      </c>
      <c r="C306" s="2" t="s">
        <v>1229</v>
      </c>
      <c r="D306" s="2" t="s">
        <v>37</v>
      </c>
      <c r="E306" s="5" t="s">
        <v>1230</v>
      </c>
    </row>
    <row r="307" spans="1:5" x14ac:dyDescent="0.2">
      <c r="A307" s="2" t="s">
        <v>1231</v>
      </c>
      <c r="B307" s="2" t="s">
        <v>1232</v>
      </c>
      <c r="C307" s="2" t="s">
        <v>1233</v>
      </c>
      <c r="D307" s="2" t="s">
        <v>37</v>
      </c>
      <c r="E307" s="5" t="s">
        <v>1234</v>
      </c>
    </row>
    <row r="308" spans="1:5" x14ac:dyDescent="0.2">
      <c r="A308" s="2" t="s">
        <v>1235</v>
      </c>
      <c r="B308" s="2" t="s">
        <v>1236</v>
      </c>
      <c r="C308" s="2" t="s">
        <v>1237</v>
      </c>
      <c r="D308" s="2" t="s">
        <v>32</v>
      </c>
      <c r="E308" s="5" t="s">
        <v>1238</v>
      </c>
    </row>
    <row r="309" spans="1:5" x14ac:dyDescent="0.2">
      <c r="A309" s="2" t="s">
        <v>1239</v>
      </c>
      <c r="B309" s="2" t="s">
        <v>1240</v>
      </c>
      <c r="C309" s="2" t="s">
        <v>1241</v>
      </c>
      <c r="D309" s="2" t="s">
        <v>117</v>
      </c>
      <c r="E309" s="5" t="s">
        <v>1242</v>
      </c>
    </row>
    <row r="310" spans="1:5" x14ac:dyDescent="0.2">
      <c r="A310" s="2" t="s">
        <v>1243</v>
      </c>
      <c r="B310" s="2" t="s">
        <v>1244</v>
      </c>
      <c r="C310" s="2" t="s">
        <v>1245</v>
      </c>
      <c r="D310" s="2" t="s">
        <v>117</v>
      </c>
      <c r="E310" s="5" t="s">
        <v>1246</v>
      </c>
    </row>
    <row r="311" spans="1:5" x14ac:dyDescent="0.2">
      <c r="A311" s="2" t="s">
        <v>1247</v>
      </c>
      <c r="B311" s="2" t="s">
        <v>1248</v>
      </c>
      <c r="C311" s="2" t="s">
        <v>1249</v>
      </c>
      <c r="D311" s="2" t="s">
        <v>23</v>
      </c>
      <c r="E311" s="5" t="s">
        <v>1250</v>
      </c>
    </row>
    <row r="312" spans="1:5" x14ac:dyDescent="0.2">
      <c r="A312" s="2" t="s">
        <v>1251</v>
      </c>
      <c r="B312" s="2" t="s">
        <v>1252</v>
      </c>
      <c r="C312" s="2" t="s">
        <v>1253</v>
      </c>
      <c r="D312" s="2" t="s">
        <v>117</v>
      </c>
      <c r="E312" s="5" t="s">
        <v>1254</v>
      </c>
    </row>
    <row r="313" spans="1:5" x14ac:dyDescent="0.2">
      <c r="A313" s="2" t="s">
        <v>1255</v>
      </c>
      <c r="B313" s="2" t="s">
        <v>1256</v>
      </c>
      <c r="C313" s="2" t="s">
        <v>1257</v>
      </c>
      <c r="D313" s="2" t="s">
        <v>117</v>
      </c>
      <c r="E313" s="5" t="s">
        <v>1258</v>
      </c>
    </row>
    <row r="314" spans="1:5" x14ac:dyDescent="0.2">
      <c r="A314" s="2" t="s">
        <v>1259</v>
      </c>
      <c r="B314" s="2" t="s">
        <v>1260</v>
      </c>
      <c r="C314" s="2" t="s">
        <v>1261</v>
      </c>
      <c r="D314" s="2" t="s">
        <v>117</v>
      </c>
      <c r="E314" s="5" t="s">
        <v>1262</v>
      </c>
    </row>
    <row r="315" spans="1:5" x14ac:dyDescent="0.2">
      <c r="A315" s="2" t="s">
        <v>1263</v>
      </c>
      <c r="B315" s="2" t="s">
        <v>1264</v>
      </c>
      <c r="C315" s="2" t="s">
        <v>1265</v>
      </c>
      <c r="D315" s="2" t="s">
        <v>23</v>
      </c>
      <c r="E315" s="5" t="s">
        <v>1266</v>
      </c>
    </row>
    <row r="316" spans="1:5" x14ac:dyDescent="0.2">
      <c r="A316" s="2" t="s">
        <v>1267</v>
      </c>
      <c r="B316" s="2" t="s">
        <v>1268</v>
      </c>
      <c r="C316" s="2" t="s">
        <v>1269</v>
      </c>
      <c r="D316" s="2" t="s">
        <v>46</v>
      </c>
      <c r="E316" s="5" t="s">
        <v>1270</v>
      </c>
    </row>
    <row r="317" spans="1:5" x14ac:dyDescent="0.2">
      <c r="A317" s="2" t="s">
        <v>1271</v>
      </c>
      <c r="B317" s="2" t="s">
        <v>1272</v>
      </c>
      <c r="C317" s="2" t="s">
        <v>1273</v>
      </c>
      <c r="D317" s="2" t="s">
        <v>46</v>
      </c>
      <c r="E317" s="5" t="s">
        <v>1274</v>
      </c>
    </row>
    <row r="318" spans="1:5" x14ac:dyDescent="0.2">
      <c r="A318" s="2" t="s">
        <v>1275</v>
      </c>
      <c r="B318" s="2" t="s">
        <v>1276</v>
      </c>
      <c r="C318" s="2" t="s">
        <v>1277</v>
      </c>
      <c r="D318" s="2" t="s">
        <v>71</v>
      </c>
      <c r="E318" s="5" t="s">
        <v>1278</v>
      </c>
    </row>
    <row r="319" spans="1:5" x14ac:dyDescent="0.2">
      <c r="A319" s="2" t="s">
        <v>1279</v>
      </c>
      <c r="B319" s="2" t="s">
        <v>1280</v>
      </c>
      <c r="C319" s="2" t="s">
        <v>1281</v>
      </c>
      <c r="D319" s="2" t="s">
        <v>46</v>
      </c>
      <c r="E319" s="5" t="s">
        <v>1282</v>
      </c>
    </row>
    <row r="320" spans="1:5" x14ac:dyDescent="0.2">
      <c r="A320" s="2" t="s">
        <v>1283</v>
      </c>
      <c r="B320" s="2" t="s">
        <v>1284</v>
      </c>
      <c r="C320" s="2" t="s">
        <v>1285</v>
      </c>
      <c r="D320" s="2" t="s">
        <v>71</v>
      </c>
      <c r="E320" s="5" t="s">
        <v>1286</v>
      </c>
    </row>
    <row r="321" spans="1:5" x14ac:dyDescent="0.2">
      <c r="A321" s="2" t="s">
        <v>1287</v>
      </c>
      <c r="B321" s="2" t="s">
        <v>1288</v>
      </c>
      <c r="C321" s="2" t="s">
        <v>1289</v>
      </c>
      <c r="D321" s="2" t="s">
        <v>23</v>
      </c>
      <c r="E321" s="5" t="s">
        <v>1290</v>
      </c>
    </row>
    <row r="322" spans="1:5" x14ac:dyDescent="0.2">
      <c r="A322" s="2" t="s">
        <v>1291</v>
      </c>
      <c r="B322" s="2" t="s">
        <v>1292</v>
      </c>
      <c r="C322" s="2" t="s">
        <v>1293</v>
      </c>
      <c r="D322" s="2" t="s">
        <v>32</v>
      </c>
      <c r="E322" s="5" t="s">
        <v>1294</v>
      </c>
    </row>
    <row r="323" spans="1:5" x14ac:dyDescent="0.2">
      <c r="A323" s="2" t="s">
        <v>1295</v>
      </c>
      <c r="B323" s="2" t="s">
        <v>1296</v>
      </c>
      <c r="C323" s="2" t="s">
        <v>1297</v>
      </c>
      <c r="D323" s="2" t="s">
        <v>404</v>
      </c>
      <c r="E323" s="5" t="s">
        <v>1298</v>
      </c>
    </row>
    <row r="324" spans="1:5" x14ac:dyDescent="0.2">
      <c r="A324" s="2" t="s">
        <v>1299</v>
      </c>
      <c r="B324" s="2" t="s">
        <v>1300</v>
      </c>
      <c r="C324" s="2" t="s">
        <v>1301</v>
      </c>
      <c r="D324" s="2" t="s">
        <v>404</v>
      </c>
      <c r="E324" s="5" t="s">
        <v>1302</v>
      </c>
    </row>
    <row r="325" spans="1:5" x14ac:dyDescent="0.2">
      <c r="A325" s="2" t="s">
        <v>1303</v>
      </c>
      <c r="B325" s="2" t="s">
        <v>1304</v>
      </c>
      <c r="C325" s="2" t="s">
        <v>1305</v>
      </c>
      <c r="D325" s="2" t="s">
        <v>71</v>
      </c>
      <c r="E325" s="5" t="s">
        <v>1306</v>
      </c>
    </row>
    <row r="326" spans="1:5" x14ac:dyDescent="0.2">
      <c r="A326" s="2" t="s">
        <v>1307</v>
      </c>
      <c r="B326" s="2" t="s">
        <v>1308</v>
      </c>
      <c r="C326" s="2" t="s">
        <v>1309</v>
      </c>
      <c r="D326" s="2" t="s">
        <v>14</v>
      </c>
      <c r="E326" s="5" t="s">
        <v>1310</v>
      </c>
    </row>
    <row r="327" spans="1:5" x14ac:dyDescent="0.2">
      <c r="A327" s="2" t="s">
        <v>1311</v>
      </c>
      <c r="B327" s="2" t="s">
        <v>1312</v>
      </c>
      <c r="C327" s="2" t="s">
        <v>1313</v>
      </c>
      <c r="D327" s="2" t="s">
        <v>117</v>
      </c>
      <c r="E327" s="5" t="s">
        <v>1314</v>
      </c>
    </row>
    <row r="328" spans="1:5" x14ac:dyDescent="0.2">
      <c r="A328" s="2" t="s">
        <v>1315</v>
      </c>
      <c r="B328" s="2" t="s">
        <v>1316</v>
      </c>
      <c r="C328" s="2" t="s">
        <v>1317</v>
      </c>
      <c r="D328" s="2" t="s">
        <v>327</v>
      </c>
      <c r="E328" s="5" t="s">
        <v>1318</v>
      </c>
    </row>
    <row r="329" spans="1:5" x14ac:dyDescent="0.2">
      <c r="A329" s="2" t="s">
        <v>1319</v>
      </c>
      <c r="B329" s="2" t="s">
        <v>1320</v>
      </c>
      <c r="C329" s="2" t="s">
        <v>1321</v>
      </c>
      <c r="D329" s="2" t="s">
        <v>117</v>
      </c>
      <c r="E329" s="5" t="s">
        <v>1322</v>
      </c>
    </row>
    <row r="330" spans="1:5" x14ac:dyDescent="0.2">
      <c r="A330" s="2" t="s">
        <v>1323</v>
      </c>
      <c r="B330" s="2" t="s">
        <v>1324</v>
      </c>
      <c r="C330" s="2" t="s">
        <v>1325</v>
      </c>
      <c r="D330" s="2" t="s">
        <v>37</v>
      </c>
      <c r="E330" s="5" t="s">
        <v>1326</v>
      </c>
    </row>
    <row r="331" spans="1:5" x14ac:dyDescent="0.2">
      <c r="A331" s="2" t="s">
        <v>1327</v>
      </c>
      <c r="B331" s="2" t="s">
        <v>1328</v>
      </c>
      <c r="C331" s="2" t="s">
        <v>1329</v>
      </c>
      <c r="D331" s="2" t="s">
        <v>23</v>
      </c>
      <c r="E331" s="5" t="s">
        <v>1330</v>
      </c>
    </row>
    <row r="332" spans="1:5" x14ac:dyDescent="0.2">
      <c r="A332" s="2" t="s">
        <v>1331</v>
      </c>
      <c r="B332" s="2" t="s">
        <v>1332</v>
      </c>
      <c r="C332" s="2" t="s">
        <v>1333</v>
      </c>
      <c r="D332" s="2" t="s">
        <v>404</v>
      </c>
      <c r="E332" s="5" t="s">
        <v>1334</v>
      </c>
    </row>
    <row r="333" spans="1:5" x14ac:dyDescent="0.2">
      <c r="A333" s="2" t="s">
        <v>1335</v>
      </c>
      <c r="B333" s="2" t="s">
        <v>1336</v>
      </c>
      <c r="C333" s="2" t="s">
        <v>1337</v>
      </c>
      <c r="D333" s="2" t="s">
        <v>32</v>
      </c>
      <c r="E333" s="5" t="s">
        <v>1338</v>
      </c>
    </row>
    <row r="334" spans="1:5" x14ac:dyDescent="0.2">
      <c r="A334" s="2" t="s">
        <v>1339</v>
      </c>
      <c r="B334" s="2" t="s">
        <v>1340</v>
      </c>
      <c r="C334" s="2" t="s">
        <v>1341</v>
      </c>
      <c r="D334" s="2" t="s">
        <v>46</v>
      </c>
      <c r="E334" s="5" t="s">
        <v>1342</v>
      </c>
    </row>
    <row r="335" spans="1:5" x14ac:dyDescent="0.2">
      <c r="A335" s="2" t="s">
        <v>1343</v>
      </c>
      <c r="B335" s="2" t="s">
        <v>1344</v>
      </c>
      <c r="C335" s="2" t="s">
        <v>1345</v>
      </c>
      <c r="D335" s="2" t="s">
        <v>126</v>
      </c>
      <c r="E335" s="5" t="s">
        <v>1346</v>
      </c>
    </row>
    <row r="336" spans="1:5" x14ac:dyDescent="0.2">
      <c r="A336" s="2" t="s">
        <v>1347</v>
      </c>
      <c r="B336" s="2" t="s">
        <v>1348</v>
      </c>
      <c r="C336" s="2" t="s">
        <v>1349</v>
      </c>
      <c r="D336" s="2" t="s">
        <v>37</v>
      </c>
      <c r="E336" s="5" t="s">
        <v>1350</v>
      </c>
    </row>
    <row r="337" spans="1:5" x14ac:dyDescent="0.2">
      <c r="A337" s="2" t="s">
        <v>1351</v>
      </c>
      <c r="B337" s="2" t="s">
        <v>1352</v>
      </c>
      <c r="C337" s="2" t="s">
        <v>1353</v>
      </c>
      <c r="D337" s="2" t="s">
        <v>46</v>
      </c>
      <c r="E337" s="5" t="s">
        <v>1354</v>
      </c>
    </row>
    <row r="338" spans="1:5" x14ac:dyDescent="0.2">
      <c r="A338" s="2" t="s">
        <v>1355</v>
      </c>
      <c r="B338" s="2" t="s">
        <v>1356</v>
      </c>
      <c r="C338" s="2" t="s">
        <v>1357</v>
      </c>
      <c r="D338" s="2" t="s">
        <v>32</v>
      </c>
      <c r="E338" s="5" t="s">
        <v>1358</v>
      </c>
    </row>
    <row r="339" spans="1:5" x14ac:dyDescent="0.2">
      <c r="A339" s="2" t="s">
        <v>1359</v>
      </c>
      <c r="B339" s="2" t="s">
        <v>1360</v>
      </c>
      <c r="C339" s="2" t="s">
        <v>1361</v>
      </c>
      <c r="D339" s="2" t="s">
        <v>117</v>
      </c>
      <c r="E339" s="5" t="s">
        <v>1362</v>
      </c>
    </row>
    <row r="340" spans="1:5" x14ac:dyDescent="0.2">
      <c r="A340" s="2" t="s">
        <v>1363</v>
      </c>
      <c r="B340" s="2" t="s">
        <v>1364</v>
      </c>
      <c r="C340" s="2" t="s">
        <v>1365</v>
      </c>
      <c r="D340" s="2" t="s">
        <v>37</v>
      </c>
      <c r="E340" s="5" t="s">
        <v>1366</v>
      </c>
    </row>
    <row r="341" spans="1:5" x14ac:dyDescent="0.2">
      <c r="A341" s="2" t="s">
        <v>1367</v>
      </c>
      <c r="B341" s="2" t="s">
        <v>1368</v>
      </c>
      <c r="C341" s="2" t="s">
        <v>1369</v>
      </c>
      <c r="D341" s="2" t="s">
        <v>404</v>
      </c>
      <c r="E341" s="5" t="s">
        <v>1370</v>
      </c>
    </row>
    <row r="342" spans="1:5" x14ac:dyDescent="0.2">
      <c r="A342" s="2" t="s">
        <v>1371</v>
      </c>
      <c r="B342" s="2" t="s">
        <v>1372</v>
      </c>
      <c r="C342" s="2" t="s">
        <v>1373</v>
      </c>
      <c r="D342" s="2" t="s">
        <v>117</v>
      </c>
      <c r="E342" s="5" t="s">
        <v>1374</v>
      </c>
    </row>
    <row r="343" spans="1:5" x14ac:dyDescent="0.2">
      <c r="A343" s="2" t="s">
        <v>1375</v>
      </c>
      <c r="B343" s="2" t="s">
        <v>1376</v>
      </c>
      <c r="C343" s="2" t="s">
        <v>1377</v>
      </c>
      <c r="D343" s="2" t="s">
        <v>46</v>
      </c>
      <c r="E343" s="5" t="s">
        <v>1378</v>
      </c>
    </row>
    <row r="344" spans="1:5" x14ac:dyDescent="0.2">
      <c r="A344" s="2" t="s">
        <v>1379</v>
      </c>
      <c r="B344" s="2" t="s">
        <v>1380</v>
      </c>
      <c r="C344" s="2" t="s">
        <v>1381</v>
      </c>
      <c r="D344" s="2" t="s">
        <v>126</v>
      </c>
      <c r="E344" s="5" t="s">
        <v>1382</v>
      </c>
    </row>
    <row r="345" spans="1:5" x14ac:dyDescent="0.2">
      <c r="A345" s="2" t="s">
        <v>1383</v>
      </c>
      <c r="B345" s="2" t="s">
        <v>1384</v>
      </c>
      <c r="C345" s="2" t="s">
        <v>1385</v>
      </c>
      <c r="D345" s="2" t="s">
        <v>32</v>
      </c>
      <c r="E345" s="5" t="s">
        <v>1386</v>
      </c>
    </row>
    <row r="346" spans="1:5" x14ac:dyDescent="0.2">
      <c r="A346" s="2" t="s">
        <v>1387</v>
      </c>
      <c r="B346" s="2" t="s">
        <v>1388</v>
      </c>
      <c r="C346" s="2" t="s">
        <v>1389</v>
      </c>
      <c r="D346" s="2" t="s">
        <v>46</v>
      </c>
      <c r="E346" s="5" t="s">
        <v>1390</v>
      </c>
    </row>
    <row r="347" spans="1:5" x14ac:dyDescent="0.2">
      <c r="A347" s="2" t="s">
        <v>1391</v>
      </c>
      <c r="B347" s="2" t="s">
        <v>1392</v>
      </c>
      <c r="C347" s="2" t="s">
        <v>1393</v>
      </c>
      <c r="D347" s="2" t="s">
        <v>126</v>
      </c>
      <c r="E347" s="5" t="s">
        <v>1394</v>
      </c>
    </row>
    <row r="348" spans="1:5" x14ac:dyDescent="0.2">
      <c r="A348" s="2" t="s">
        <v>1395</v>
      </c>
      <c r="B348" s="2" t="s">
        <v>1396</v>
      </c>
      <c r="C348" s="2" t="s">
        <v>1397</v>
      </c>
      <c r="D348" s="2" t="s">
        <v>14</v>
      </c>
      <c r="E348" s="5" t="s">
        <v>1398</v>
      </c>
    </row>
    <row r="349" spans="1:5" x14ac:dyDescent="0.2">
      <c r="A349" s="2" t="s">
        <v>1399</v>
      </c>
      <c r="B349" s="2" t="s">
        <v>1400</v>
      </c>
      <c r="C349" s="2" t="s">
        <v>1401</v>
      </c>
      <c r="D349" s="2" t="s">
        <v>117</v>
      </c>
      <c r="E349" s="5" t="s">
        <v>1402</v>
      </c>
    </row>
    <row r="350" spans="1:5" x14ac:dyDescent="0.2">
      <c r="A350" s="2" t="s">
        <v>1403</v>
      </c>
      <c r="B350" s="2" t="s">
        <v>1404</v>
      </c>
      <c r="C350" s="2" t="s">
        <v>1405</v>
      </c>
      <c r="D350" s="2" t="s">
        <v>327</v>
      </c>
      <c r="E350" s="5" t="s">
        <v>1406</v>
      </c>
    </row>
    <row r="351" spans="1:5" x14ac:dyDescent="0.2">
      <c r="A351" s="2" t="s">
        <v>1407</v>
      </c>
      <c r="B351" s="2" t="s">
        <v>1408</v>
      </c>
      <c r="C351" s="2" t="s">
        <v>1409</v>
      </c>
      <c r="D351" s="2" t="s">
        <v>32</v>
      </c>
      <c r="E351" s="5" t="s">
        <v>1410</v>
      </c>
    </row>
    <row r="352" spans="1:5" x14ac:dyDescent="0.2">
      <c r="A352" s="2" t="s">
        <v>1411</v>
      </c>
      <c r="B352" s="2" t="s">
        <v>1412</v>
      </c>
      <c r="C352" s="2" t="s">
        <v>1413</v>
      </c>
      <c r="D352" s="2" t="s">
        <v>23</v>
      </c>
      <c r="E352" s="5" t="s">
        <v>1414</v>
      </c>
    </row>
    <row r="353" spans="1:5" x14ac:dyDescent="0.2">
      <c r="A353" s="2" t="s">
        <v>1415</v>
      </c>
      <c r="B353" s="2" t="s">
        <v>1416</v>
      </c>
      <c r="C353" s="2" t="s">
        <v>1417</v>
      </c>
      <c r="D353" s="2" t="s">
        <v>71</v>
      </c>
      <c r="E353" s="5" t="s">
        <v>1418</v>
      </c>
    </row>
    <row r="354" spans="1:5" x14ac:dyDescent="0.2">
      <c r="A354" s="2" t="s">
        <v>1419</v>
      </c>
      <c r="B354" s="2" t="s">
        <v>1420</v>
      </c>
      <c r="C354" s="2" t="s">
        <v>1421</v>
      </c>
      <c r="D354" s="2" t="s">
        <v>37</v>
      </c>
      <c r="E354" s="5" t="s">
        <v>1422</v>
      </c>
    </row>
    <row r="355" spans="1:5" x14ac:dyDescent="0.2">
      <c r="A355" s="2" t="s">
        <v>1423</v>
      </c>
      <c r="B355" s="2" t="s">
        <v>1424</v>
      </c>
      <c r="C355" s="2" t="s">
        <v>1425</v>
      </c>
      <c r="D355" s="2" t="s">
        <v>117</v>
      </c>
      <c r="E355" s="5" t="s">
        <v>1426</v>
      </c>
    </row>
    <row r="356" spans="1:5" x14ac:dyDescent="0.2">
      <c r="A356" s="2" t="s">
        <v>1427</v>
      </c>
      <c r="B356" s="2" t="s">
        <v>1428</v>
      </c>
      <c r="C356" s="2" t="s">
        <v>1429</v>
      </c>
      <c r="D356" s="2" t="s">
        <v>14</v>
      </c>
      <c r="E356" s="5" t="s">
        <v>1430</v>
      </c>
    </row>
    <row r="357" spans="1:5" x14ac:dyDescent="0.2">
      <c r="A357" s="2" t="s">
        <v>1431</v>
      </c>
      <c r="B357" s="2" t="s">
        <v>1432</v>
      </c>
      <c r="C357" s="2" t="s">
        <v>1433</v>
      </c>
      <c r="D357" s="2" t="s">
        <v>23</v>
      </c>
      <c r="E357" s="5" t="s">
        <v>1434</v>
      </c>
    </row>
    <row r="358" spans="1:5" x14ac:dyDescent="0.2">
      <c r="A358" s="2" t="s">
        <v>1435</v>
      </c>
      <c r="B358" s="2" t="s">
        <v>1436</v>
      </c>
      <c r="C358" s="2" t="s">
        <v>1437</v>
      </c>
      <c r="D358" s="2" t="s">
        <v>404</v>
      </c>
      <c r="E358" s="5" t="s">
        <v>1438</v>
      </c>
    </row>
    <row r="359" spans="1:5" x14ac:dyDescent="0.2">
      <c r="A359" s="2" t="s">
        <v>1439</v>
      </c>
      <c r="B359" s="2" t="s">
        <v>1440</v>
      </c>
      <c r="C359" s="2" t="s">
        <v>1441</v>
      </c>
      <c r="D359" s="2" t="s">
        <v>327</v>
      </c>
      <c r="E359" s="5" t="s">
        <v>1442</v>
      </c>
    </row>
    <row r="360" spans="1:5" x14ac:dyDescent="0.2">
      <c r="A360" s="2" t="s">
        <v>1443</v>
      </c>
      <c r="B360" s="2" t="s">
        <v>1444</v>
      </c>
      <c r="C360" s="2" t="s">
        <v>1445</v>
      </c>
      <c r="D360" s="2" t="s">
        <v>46</v>
      </c>
      <c r="E360" s="5" t="s">
        <v>1446</v>
      </c>
    </row>
    <row r="361" spans="1:5" x14ac:dyDescent="0.2">
      <c r="A361" s="2" t="s">
        <v>1447</v>
      </c>
      <c r="B361" s="2" t="s">
        <v>1448</v>
      </c>
      <c r="C361" s="2" t="s">
        <v>1449</v>
      </c>
      <c r="D361" s="2" t="s">
        <v>126</v>
      </c>
      <c r="E361" s="5" t="s">
        <v>1450</v>
      </c>
    </row>
    <row r="362" spans="1:5" x14ac:dyDescent="0.2">
      <c r="A362" s="2" t="s">
        <v>1451</v>
      </c>
      <c r="B362" s="2" t="s">
        <v>1452</v>
      </c>
      <c r="C362" s="2" t="s">
        <v>1453</v>
      </c>
      <c r="D362" s="2" t="s">
        <v>14</v>
      </c>
      <c r="E362" s="5" t="s">
        <v>1454</v>
      </c>
    </row>
    <row r="363" spans="1:5" x14ac:dyDescent="0.2">
      <c r="A363" s="2" t="s">
        <v>1455</v>
      </c>
      <c r="B363" s="2" t="s">
        <v>1456</v>
      </c>
      <c r="C363" s="2" t="s">
        <v>1457</v>
      </c>
      <c r="D363" s="2" t="s">
        <v>23</v>
      </c>
      <c r="E363" s="5" t="s">
        <v>1458</v>
      </c>
    </row>
    <row r="364" spans="1:5" x14ac:dyDescent="0.2">
      <c r="A364" s="2" t="s">
        <v>1459</v>
      </c>
      <c r="B364" s="2" t="s">
        <v>1460</v>
      </c>
      <c r="C364" s="2" t="s">
        <v>1461</v>
      </c>
      <c r="D364" s="2" t="s">
        <v>327</v>
      </c>
      <c r="E364" s="5" t="s">
        <v>1462</v>
      </c>
    </row>
    <row r="365" spans="1:5" x14ac:dyDescent="0.2">
      <c r="A365" s="2" t="s">
        <v>1463</v>
      </c>
      <c r="B365" s="2" t="s">
        <v>1464</v>
      </c>
      <c r="C365" s="2" t="s">
        <v>1465</v>
      </c>
      <c r="D365" s="2" t="s">
        <v>32</v>
      </c>
      <c r="E365" s="5" t="s">
        <v>1466</v>
      </c>
    </row>
    <row r="366" spans="1:5" x14ac:dyDescent="0.2">
      <c r="A366" s="2" t="s">
        <v>1467</v>
      </c>
      <c r="B366" s="2" t="s">
        <v>1468</v>
      </c>
      <c r="C366" s="2" t="s">
        <v>1469</v>
      </c>
      <c r="D366" s="2" t="s">
        <v>117</v>
      </c>
      <c r="E366" s="5" t="s">
        <v>1470</v>
      </c>
    </row>
    <row r="367" spans="1:5" x14ac:dyDescent="0.2">
      <c r="A367" s="2" t="s">
        <v>1471</v>
      </c>
      <c r="B367" s="2" t="s">
        <v>1472</v>
      </c>
      <c r="C367" s="2" t="s">
        <v>1473</v>
      </c>
      <c r="D367" s="2" t="s">
        <v>14</v>
      </c>
      <c r="E367" s="5" t="s">
        <v>1474</v>
      </c>
    </row>
    <row r="368" spans="1:5" x14ac:dyDescent="0.2">
      <c r="A368" s="2" t="s">
        <v>1475</v>
      </c>
      <c r="B368" s="2" t="s">
        <v>1476</v>
      </c>
      <c r="C368" s="2" t="s">
        <v>1477</v>
      </c>
      <c r="D368" s="2" t="s">
        <v>71</v>
      </c>
      <c r="E368" s="5" t="s">
        <v>1478</v>
      </c>
    </row>
    <row r="369" spans="1:5" x14ac:dyDescent="0.2">
      <c r="A369" s="2" t="s">
        <v>1479</v>
      </c>
      <c r="B369" s="2" t="s">
        <v>1480</v>
      </c>
      <c r="C369" s="2" t="s">
        <v>1481</v>
      </c>
      <c r="D369" s="2" t="s">
        <v>23</v>
      </c>
      <c r="E369" s="5" t="s">
        <v>1482</v>
      </c>
    </row>
    <row r="370" spans="1:5" x14ac:dyDescent="0.2">
      <c r="A370" s="2" t="s">
        <v>1483</v>
      </c>
      <c r="B370" s="2" t="s">
        <v>1484</v>
      </c>
      <c r="C370" s="2" t="s">
        <v>1485</v>
      </c>
      <c r="D370" s="2" t="s">
        <v>23</v>
      </c>
      <c r="E370" s="5" t="s">
        <v>1486</v>
      </c>
    </row>
    <row r="371" spans="1:5" x14ac:dyDescent="0.2">
      <c r="A371" s="2" t="s">
        <v>1487</v>
      </c>
      <c r="B371" s="2" t="s">
        <v>1488</v>
      </c>
      <c r="C371" s="2" t="s">
        <v>1489</v>
      </c>
      <c r="D371" s="2" t="s">
        <v>14</v>
      </c>
      <c r="E371" s="5" t="s">
        <v>1490</v>
      </c>
    </row>
    <row r="372" spans="1:5" x14ac:dyDescent="0.2">
      <c r="A372" s="2" t="s">
        <v>1491</v>
      </c>
      <c r="B372" s="2" t="s">
        <v>1492</v>
      </c>
      <c r="C372" s="2" t="s">
        <v>1493</v>
      </c>
      <c r="D372" s="2" t="s">
        <v>14</v>
      </c>
      <c r="E372" s="5" t="s">
        <v>1494</v>
      </c>
    </row>
    <row r="373" spans="1:5" x14ac:dyDescent="0.2">
      <c r="A373" s="2" t="s">
        <v>1495</v>
      </c>
      <c r="B373" s="2" t="s">
        <v>1496</v>
      </c>
      <c r="C373" s="2" t="s">
        <v>1497</v>
      </c>
      <c r="D373" s="2" t="s">
        <v>126</v>
      </c>
      <c r="E373" s="5" t="s">
        <v>1498</v>
      </c>
    </row>
    <row r="374" spans="1:5" x14ac:dyDescent="0.2">
      <c r="A374" s="2" t="s">
        <v>1499</v>
      </c>
      <c r="B374" s="2" t="s">
        <v>1500</v>
      </c>
      <c r="C374" s="2" t="s">
        <v>1501</v>
      </c>
      <c r="D374" s="2" t="s">
        <v>117</v>
      </c>
      <c r="E374" s="5" t="s">
        <v>1502</v>
      </c>
    </row>
    <row r="375" spans="1:5" x14ac:dyDescent="0.2">
      <c r="A375" s="2" t="s">
        <v>1503</v>
      </c>
      <c r="B375" s="2" t="s">
        <v>1504</v>
      </c>
      <c r="C375" s="2" t="s">
        <v>1505</v>
      </c>
      <c r="D375" s="2" t="s">
        <v>14</v>
      </c>
      <c r="E375" s="5" t="s">
        <v>1506</v>
      </c>
    </row>
    <row r="376" spans="1:5" x14ac:dyDescent="0.2">
      <c r="A376" s="2" t="s">
        <v>1507</v>
      </c>
      <c r="B376" s="2" t="s">
        <v>1508</v>
      </c>
      <c r="C376" s="2" t="s">
        <v>1509</v>
      </c>
      <c r="D376" s="2" t="s">
        <v>23</v>
      </c>
      <c r="E376" s="5" t="s">
        <v>1510</v>
      </c>
    </row>
    <row r="377" spans="1:5" x14ac:dyDescent="0.2">
      <c r="A377" s="2" t="s">
        <v>1511</v>
      </c>
      <c r="B377" s="2" t="s">
        <v>1512</v>
      </c>
      <c r="C377" s="2" t="s">
        <v>1513</v>
      </c>
      <c r="D377" s="2" t="s">
        <v>71</v>
      </c>
      <c r="E377" s="5" t="s">
        <v>1514</v>
      </c>
    </row>
    <row r="378" spans="1:5" x14ac:dyDescent="0.2">
      <c r="A378" s="2" t="s">
        <v>1515</v>
      </c>
      <c r="B378" s="2" t="s">
        <v>1516</v>
      </c>
      <c r="C378" s="2" t="s">
        <v>1517</v>
      </c>
      <c r="D378" s="2" t="s">
        <v>117</v>
      </c>
      <c r="E378" s="5" t="s">
        <v>1518</v>
      </c>
    </row>
    <row r="379" spans="1:5" x14ac:dyDescent="0.2">
      <c r="A379" s="2" t="s">
        <v>1519</v>
      </c>
      <c r="B379" s="2" t="s">
        <v>1520</v>
      </c>
      <c r="C379" s="2" t="s">
        <v>1521</v>
      </c>
      <c r="D379" s="2" t="s">
        <v>327</v>
      </c>
      <c r="E379" s="5" t="s">
        <v>1522</v>
      </c>
    </row>
    <row r="380" spans="1:5" x14ac:dyDescent="0.2">
      <c r="A380" s="2" t="s">
        <v>1523</v>
      </c>
      <c r="B380" s="2" t="s">
        <v>1524</v>
      </c>
      <c r="C380" s="2" t="s">
        <v>1525</v>
      </c>
      <c r="D380" s="2" t="s">
        <v>23</v>
      </c>
      <c r="E380" s="5" t="s">
        <v>1526</v>
      </c>
    </row>
    <row r="381" spans="1:5" x14ac:dyDescent="0.2">
      <c r="A381" s="2" t="s">
        <v>1527</v>
      </c>
      <c r="B381" s="2" t="s">
        <v>1528</v>
      </c>
      <c r="C381" s="2" t="s">
        <v>1529</v>
      </c>
      <c r="D381" s="2" t="s">
        <v>404</v>
      </c>
      <c r="E381" s="5" t="s">
        <v>1530</v>
      </c>
    </row>
    <row r="382" spans="1:5" x14ac:dyDescent="0.2">
      <c r="A382" s="2" t="s">
        <v>1531</v>
      </c>
      <c r="B382" s="2" t="s">
        <v>1532</v>
      </c>
      <c r="C382" s="2" t="s">
        <v>1533</v>
      </c>
      <c r="D382" s="2" t="s">
        <v>37</v>
      </c>
      <c r="E382" s="5" t="s">
        <v>1534</v>
      </c>
    </row>
    <row r="383" spans="1:5" x14ac:dyDescent="0.2">
      <c r="A383" s="2" t="s">
        <v>1535</v>
      </c>
      <c r="B383" s="2" t="s">
        <v>1536</v>
      </c>
      <c r="C383" s="2" t="s">
        <v>1537</v>
      </c>
      <c r="D383" s="2" t="s">
        <v>23</v>
      </c>
      <c r="E383" s="5" t="s">
        <v>1538</v>
      </c>
    </row>
    <row r="384" spans="1:5" x14ac:dyDescent="0.2">
      <c r="A384" s="2" t="s">
        <v>1539</v>
      </c>
      <c r="B384" s="2" t="s">
        <v>1540</v>
      </c>
      <c r="C384" s="2" t="s">
        <v>1541</v>
      </c>
      <c r="D384" s="2" t="s">
        <v>117</v>
      </c>
      <c r="E384" s="5" t="s">
        <v>1542</v>
      </c>
    </row>
    <row r="385" spans="1:5" x14ac:dyDescent="0.2">
      <c r="A385" s="2" t="s">
        <v>1543</v>
      </c>
      <c r="B385" s="2" t="s">
        <v>1544</v>
      </c>
      <c r="C385" s="2" t="s">
        <v>1545</v>
      </c>
      <c r="D385" s="2" t="s">
        <v>32</v>
      </c>
      <c r="E385" s="5" t="s">
        <v>1546</v>
      </c>
    </row>
    <row r="386" spans="1:5" x14ac:dyDescent="0.2">
      <c r="A386" s="2" t="s">
        <v>1547</v>
      </c>
      <c r="B386" s="2" t="s">
        <v>1548</v>
      </c>
      <c r="C386" s="2" t="s">
        <v>1549</v>
      </c>
      <c r="D386" s="2" t="s">
        <v>117</v>
      </c>
      <c r="E386" s="5" t="s">
        <v>1550</v>
      </c>
    </row>
    <row r="387" spans="1:5" x14ac:dyDescent="0.2">
      <c r="A387" s="2" t="s">
        <v>1551</v>
      </c>
      <c r="B387" s="2" t="s">
        <v>1552</v>
      </c>
      <c r="C387" s="2" t="s">
        <v>1553</v>
      </c>
      <c r="D387" s="2" t="s">
        <v>37</v>
      </c>
      <c r="E387" s="5" t="s">
        <v>1554</v>
      </c>
    </row>
    <row r="388" spans="1:5" x14ac:dyDescent="0.2">
      <c r="A388" s="2" t="s">
        <v>1555</v>
      </c>
      <c r="B388" s="2" t="s">
        <v>1556</v>
      </c>
      <c r="C388" s="2" t="s">
        <v>1557</v>
      </c>
      <c r="D388" s="2" t="s">
        <v>23</v>
      </c>
      <c r="E388" s="5" t="s">
        <v>1558</v>
      </c>
    </row>
    <row r="389" spans="1:5" x14ac:dyDescent="0.2">
      <c r="A389" s="2" t="s">
        <v>1559</v>
      </c>
      <c r="B389" s="2" t="s">
        <v>1560</v>
      </c>
      <c r="C389" s="2" t="s">
        <v>1561</v>
      </c>
      <c r="D389" s="2" t="s">
        <v>37</v>
      </c>
      <c r="E389" s="5" t="s">
        <v>1562</v>
      </c>
    </row>
    <row r="390" spans="1:5" x14ac:dyDescent="0.2">
      <c r="A390" s="2" t="s">
        <v>1563</v>
      </c>
      <c r="B390" s="2" t="s">
        <v>1564</v>
      </c>
      <c r="C390" s="2" t="s">
        <v>1565</v>
      </c>
      <c r="D390" s="2" t="s">
        <v>37</v>
      </c>
      <c r="E390" s="5" t="s">
        <v>1566</v>
      </c>
    </row>
    <row r="391" spans="1:5" x14ac:dyDescent="0.2">
      <c r="A391" s="2" t="s">
        <v>1567</v>
      </c>
      <c r="B391" s="2" t="s">
        <v>1568</v>
      </c>
      <c r="C391" s="2" t="s">
        <v>1569</v>
      </c>
      <c r="D391" s="2" t="s">
        <v>23</v>
      </c>
      <c r="E391" s="5" t="s">
        <v>1570</v>
      </c>
    </row>
    <row r="392" spans="1:5" x14ac:dyDescent="0.2">
      <c r="A392" s="2" t="s">
        <v>1571</v>
      </c>
      <c r="B392" s="2" t="s">
        <v>1572</v>
      </c>
      <c r="C392" s="2" t="s">
        <v>1573</v>
      </c>
      <c r="D392" s="2" t="s">
        <v>117</v>
      </c>
      <c r="E392" s="5" t="s">
        <v>1574</v>
      </c>
    </row>
    <row r="393" spans="1:5" x14ac:dyDescent="0.2">
      <c r="A393" s="2" t="s">
        <v>1575</v>
      </c>
      <c r="B393" s="2" t="s">
        <v>1576</v>
      </c>
      <c r="C393" s="2" t="s">
        <v>1577</v>
      </c>
      <c r="D393" s="2" t="s">
        <v>126</v>
      </c>
      <c r="E393" s="5" t="s">
        <v>1578</v>
      </c>
    </row>
    <row r="394" spans="1:5" x14ac:dyDescent="0.2">
      <c r="A394" s="2" t="s">
        <v>1579</v>
      </c>
      <c r="B394" s="2" t="s">
        <v>1580</v>
      </c>
      <c r="C394" s="2" t="s">
        <v>1581</v>
      </c>
      <c r="D394" s="2" t="s">
        <v>126</v>
      </c>
      <c r="E394" s="5" t="s">
        <v>1582</v>
      </c>
    </row>
    <row r="395" spans="1:5" x14ac:dyDescent="0.2">
      <c r="A395" s="2" t="s">
        <v>1583</v>
      </c>
      <c r="B395" s="2" t="s">
        <v>1584</v>
      </c>
      <c r="C395" s="2" t="s">
        <v>1585</v>
      </c>
      <c r="D395" s="2" t="s">
        <v>71</v>
      </c>
      <c r="E395" s="5" t="s">
        <v>1586</v>
      </c>
    </row>
    <row r="396" spans="1:5" x14ac:dyDescent="0.2">
      <c r="A396" s="2" t="s">
        <v>1587</v>
      </c>
      <c r="B396" s="2" t="s">
        <v>1588</v>
      </c>
      <c r="C396" s="2" t="s">
        <v>1589</v>
      </c>
      <c r="D396" s="2" t="s">
        <v>404</v>
      </c>
      <c r="E396" s="5" t="s">
        <v>1590</v>
      </c>
    </row>
    <row r="397" spans="1:5" x14ac:dyDescent="0.2">
      <c r="A397" s="2" t="s">
        <v>1591</v>
      </c>
      <c r="B397" s="2" t="s">
        <v>1592</v>
      </c>
      <c r="C397" s="2" t="s">
        <v>1593</v>
      </c>
      <c r="D397" s="2" t="s">
        <v>46</v>
      </c>
      <c r="E397" s="5" t="s">
        <v>1594</v>
      </c>
    </row>
    <row r="398" spans="1:5" x14ac:dyDescent="0.2">
      <c r="A398" s="2" t="s">
        <v>1595</v>
      </c>
      <c r="B398" s="2" t="s">
        <v>1596</v>
      </c>
      <c r="C398" s="2" t="s">
        <v>1597</v>
      </c>
      <c r="D398" s="2" t="s">
        <v>117</v>
      </c>
      <c r="E398" s="5" t="s">
        <v>1598</v>
      </c>
    </row>
    <row r="399" spans="1:5" x14ac:dyDescent="0.2">
      <c r="A399" s="2" t="s">
        <v>1599</v>
      </c>
      <c r="B399" s="2" t="s">
        <v>1600</v>
      </c>
      <c r="C399" s="2" t="s">
        <v>1601</v>
      </c>
      <c r="D399" s="2" t="s">
        <v>14</v>
      </c>
      <c r="E399" s="5" t="s">
        <v>1602</v>
      </c>
    </row>
    <row r="400" spans="1:5" x14ac:dyDescent="0.2">
      <c r="A400" s="2" t="s">
        <v>1603</v>
      </c>
      <c r="B400" s="2" t="s">
        <v>1604</v>
      </c>
      <c r="C400" s="2" t="s">
        <v>1605</v>
      </c>
      <c r="D400" s="2" t="s">
        <v>327</v>
      </c>
      <c r="E400" s="5" t="s">
        <v>1606</v>
      </c>
    </row>
    <row r="401" spans="1:5" x14ac:dyDescent="0.2">
      <c r="A401" s="2" t="s">
        <v>1607</v>
      </c>
      <c r="B401" s="2" t="s">
        <v>1608</v>
      </c>
      <c r="C401" s="2" t="s">
        <v>1609</v>
      </c>
      <c r="D401" s="2" t="s">
        <v>37</v>
      </c>
      <c r="E401" s="5" t="s">
        <v>1610</v>
      </c>
    </row>
    <row r="402" spans="1:5" x14ac:dyDescent="0.2">
      <c r="A402" s="2" t="s">
        <v>1611</v>
      </c>
      <c r="B402" s="2" t="s">
        <v>1612</v>
      </c>
      <c r="C402" s="2" t="s">
        <v>1613</v>
      </c>
      <c r="D402" s="2" t="s">
        <v>117</v>
      </c>
      <c r="E402" s="5" t="s">
        <v>1614</v>
      </c>
    </row>
    <row r="403" spans="1:5" x14ac:dyDescent="0.2">
      <c r="A403" s="2" t="s">
        <v>1615</v>
      </c>
      <c r="B403" s="2" t="s">
        <v>1616</v>
      </c>
      <c r="C403" s="2" t="s">
        <v>1617</v>
      </c>
      <c r="D403" s="2" t="s">
        <v>23</v>
      </c>
      <c r="E403" s="5" t="s">
        <v>1618</v>
      </c>
    </row>
    <row r="404" spans="1:5" x14ac:dyDescent="0.2">
      <c r="A404" s="2" t="s">
        <v>1619</v>
      </c>
      <c r="B404" s="2" t="s">
        <v>1620</v>
      </c>
      <c r="C404" s="2" t="s">
        <v>1621</v>
      </c>
      <c r="D404" s="2" t="s">
        <v>32</v>
      </c>
      <c r="E404" s="5" t="s">
        <v>1622</v>
      </c>
    </row>
    <row r="405" spans="1:5" x14ac:dyDescent="0.2">
      <c r="A405" s="2" t="s">
        <v>1623</v>
      </c>
      <c r="B405" s="2" t="s">
        <v>1624</v>
      </c>
      <c r="C405" s="2" t="s">
        <v>1625</v>
      </c>
      <c r="D405" s="2" t="s">
        <v>32</v>
      </c>
      <c r="E405" s="5" t="s">
        <v>1626</v>
      </c>
    </row>
    <row r="406" spans="1:5" x14ac:dyDescent="0.2">
      <c r="A406" s="2" t="s">
        <v>1627</v>
      </c>
      <c r="B406" s="2" t="s">
        <v>1628</v>
      </c>
      <c r="C406" s="2" t="s">
        <v>1629</v>
      </c>
      <c r="D406" s="2" t="s">
        <v>14</v>
      </c>
      <c r="E406" s="5" t="s">
        <v>1630</v>
      </c>
    </row>
    <row r="407" spans="1:5" x14ac:dyDescent="0.2">
      <c r="A407" s="2" t="s">
        <v>1631</v>
      </c>
      <c r="B407" s="2" t="s">
        <v>1632</v>
      </c>
      <c r="C407" s="2" t="s">
        <v>1633</v>
      </c>
      <c r="D407" s="2" t="s">
        <v>404</v>
      </c>
      <c r="E407" s="5" t="s">
        <v>1634</v>
      </c>
    </row>
    <row r="408" spans="1:5" x14ac:dyDescent="0.2">
      <c r="A408" s="2" t="s">
        <v>1635</v>
      </c>
      <c r="B408" s="2" t="s">
        <v>1636</v>
      </c>
      <c r="C408" s="2" t="s">
        <v>1637</v>
      </c>
      <c r="D408" s="2" t="s">
        <v>23</v>
      </c>
      <c r="E408" s="5" t="s">
        <v>1638</v>
      </c>
    </row>
    <row r="409" spans="1:5" x14ac:dyDescent="0.2">
      <c r="A409" s="2" t="s">
        <v>1639</v>
      </c>
      <c r="B409" s="2" t="s">
        <v>1640</v>
      </c>
      <c r="C409" s="2" t="s">
        <v>1641</v>
      </c>
      <c r="D409" s="2" t="s">
        <v>23</v>
      </c>
      <c r="E409" s="5" t="s">
        <v>1642</v>
      </c>
    </row>
    <row r="410" spans="1:5" x14ac:dyDescent="0.2">
      <c r="A410" s="2" t="s">
        <v>1643</v>
      </c>
      <c r="B410" s="2" t="s">
        <v>1644</v>
      </c>
      <c r="C410" s="2" t="s">
        <v>1645</v>
      </c>
      <c r="D410" s="2" t="s">
        <v>37</v>
      </c>
      <c r="E410" s="5" t="s">
        <v>1646</v>
      </c>
    </row>
    <row r="411" spans="1:5" x14ac:dyDescent="0.2">
      <c r="A411" s="2" t="s">
        <v>1647</v>
      </c>
      <c r="B411" s="2" t="s">
        <v>1648</v>
      </c>
      <c r="C411" s="2" t="s">
        <v>1649</v>
      </c>
      <c r="D411" s="2" t="s">
        <v>23</v>
      </c>
      <c r="E411" s="5" t="s">
        <v>1650</v>
      </c>
    </row>
    <row r="412" spans="1:5" x14ac:dyDescent="0.2">
      <c r="A412" s="2" t="s">
        <v>1651</v>
      </c>
      <c r="B412" s="2" t="s">
        <v>1652</v>
      </c>
      <c r="C412" s="2" t="s">
        <v>1653</v>
      </c>
      <c r="D412" s="2" t="s">
        <v>117</v>
      </c>
      <c r="E412" s="5" t="s">
        <v>1654</v>
      </c>
    </row>
    <row r="413" spans="1:5" x14ac:dyDescent="0.2">
      <c r="A413" s="2" t="s">
        <v>1655</v>
      </c>
      <c r="B413" s="2" t="s">
        <v>1656</v>
      </c>
      <c r="C413" s="2" t="s">
        <v>1657</v>
      </c>
      <c r="D413" s="2" t="s">
        <v>14</v>
      </c>
      <c r="E413" s="5" t="s">
        <v>1658</v>
      </c>
    </row>
    <row r="414" spans="1:5" x14ac:dyDescent="0.2">
      <c r="A414" s="2" t="s">
        <v>1659</v>
      </c>
      <c r="B414" s="2" t="s">
        <v>1660</v>
      </c>
      <c r="C414" s="2" t="s">
        <v>1661</v>
      </c>
      <c r="D414" s="2" t="s">
        <v>32</v>
      </c>
      <c r="E414" s="5" t="s">
        <v>1662</v>
      </c>
    </row>
    <row r="415" spans="1:5" x14ac:dyDescent="0.2">
      <c r="A415" s="2" t="s">
        <v>1663</v>
      </c>
      <c r="B415" s="2" t="s">
        <v>1664</v>
      </c>
      <c r="C415" s="2" t="s">
        <v>1665</v>
      </c>
      <c r="D415" s="2" t="s">
        <v>23</v>
      </c>
      <c r="E415" s="5" t="s">
        <v>1666</v>
      </c>
    </row>
    <row r="416" spans="1:5" x14ac:dyDescent="0.2">
      <c r="A416" s="2" t="s">
        <v>1667</v>
      </c>
      <c r="B416" s="2" t="s">
        <v>1668</v>
      </c>
      <c r="C416" s="2" t="s">
        <v>1669</v>
      </c>
      <c r="D416" s="2" t="s">
        <v>23</v>
      </c>
      <c r="E416" s="5" t="s">
        <v>1670</v>
      </c>
    </row>
    <row r="417" spans="1:5" x14ac:dyDescent="0.2">
      <c r="A417" s="2" t="s">
        <v>1671</v>
      </c>
      <c r="B417" s="2" t="s">
        <v>1672</v>
      </c>
      <c r="C417" s="2" t="s">
        <v>1673</v>
      </c>
      <c r="D417" s="2" t="s">
        <v>32</v>
      </c>
      <c r="E417" s="5" t="s">
        <v>1674</v>
      </c>
    </row>
    <row r="418" spans="1:5" x14ac:dyDescent="0.2">
      <c r="A418" s="2" t="s">
        <v>1675</v>
      </c>
      <c r="B418" s="2" t="s">
        <v>1676</v>
      </c>
      <c r="C418" s="2" t="s">
        <v>1677</v>
      </c>
      <c r="D418" s="2" t="s">
        <v>14</v>
      </c>
      <c r="E418" s="5" t="s">
        <v>1678</v>
      </c>
    </row>
    <row r="419" spans="1:5" x14ac:dyDescent="0.2">
      <c r="A419" s="2" t="s">
        <v>1679</v>
      </c>
      <c r="B419" s="2" t="s">
        <v>1680</v>
      </c>
      <c r="C419" s="2" t="s">
        <v>1681</v>
      </c>
      <c r="D419" s="2" t="s">
        <v>117</v>
      </c>
      <c r="E419" s="5" t="s">
        <v>1682</v>
      </c>
    </row>
    <row r="420" spans="1:5" x14ac:dyDescent="0.2">
      <c r="A420" s="2" t="s">
        <v>1683</v>
      </c>
      <c r="B420" s="2" t="s">
        <v>1684</v>
      </c>
      <c r="C420" s="2" t="s">
        <v>1685</v>
      </c>
      <c r="D420" s="2" t="s">
        <v>117</v>
      </c>
      <c r="E420" s="5" t="s">
        <v>1686</v>
      </c>
    </row>
    <row r="421" spans="1:5" x14ac:dyDescent="0.2">
      <c r="A421" s="2" t="s">
        <v>1687</v>
      </c>
      <c r="B421" s="2" t="s">
        <v>1688</v>
      </c>
      <c r="C421" s="2" t="s">
        <v>1689</v>
      </c>
      <c r="D421" s="2" t="s">
        <v>126</v>
      </c>
      <c r="E421" s="5" t="s">
        <v>1690</v>
      </c>
    </row>
    <row r="422" spans="1:5" x14ac:dyDescent="0.2">
      <c r="A422" s="2" t="s">
        <v>1691</v>
      </c>
      <c r="B422" s="2" t="s">
        <v>1692</v>
      </c>
      <c r="C422" s="2" t="s">
        <v>1693</v>
      </c>
      <c r="D422" s="2" t="s">
        <v>117</v>
      </c>
      <c r="E422" s="5" t="s">
        <v>1694</v>
      </c>
    </row>
    <row r="423" spans="1:5" x14ac:dyDescent="0.2">
      <c r="A423" s="2" t="s">
        <v>1695</v>
      </c>
      <c r="B423" s="2" t="s">
        <v>1696</v>
      </c>
      <c r="C423" s="2" t="s">
        <v>1697</v>
      </c>
      <c r="D423" s="2" t="s">
        <v>23</v>
      </c>
      <c r="E423" s="5" t="s">
        <v>1698</v>
      </c>
    </row>
    <row r="424" spans="1:5" x14ac:dyDescent="0.2">
      <c r="A424" s="2" t="s">
        <v>1699</v>
      </c>
      <c r="B424" s="2" t="s">
        <v>1700</v>
      </c>
      <c r="C424" s="2" t="s">
        <v>1701</v>
      </c>
      <c r="D424" s="2" t="s">
        <v>37</v>
      </c>
      <c r="E424" s="5" t="s">
        <v>1702</v>
      </c>
    </row>
    <row r="425" spans="1:5" x14ac:dyDescent="0.2">
      <c r="A425" s="2" t="s">
        <v>1703</v>
      </c>
      <c r="B425" s="2" t="s">
        <v>1704</v>
      </c>
      <c r="C425" s="2" t="s">
        <v>1705</v>
      </c>
      <c r="D425" s="2" t="s">
        <v>404</v>
      </c>
      <c r="E425" s="5" t="s">
        <v>1706</v>
      </c>
    </row>
    <row r="426" spans="1:5" x14ac:dyDescent="0.2">
      <c r="A426" s="2" t="s">
        <v>1707</v>
      </c>
      <c r="B426" s="2" t="s">
        <v>1708</v>
      </c>
      <c r="C426" s="2" t="s">
        <v>1709</v>
      </c>
      <c r="D426" s="2" t="s">
        <v>23</v>
      </c>
      <c r="E426" s="5" t="s">
        <v>1710</v>
      </c>
    </row>
    <row r="427" spans="1:5" x14ac:dyDescent="0.2">
      <c r="A427" s="2" t="s">
        <v>1711</v>
      </c>
      <c r="B427" s="2" t="s">
        <v>1712</v>
      </c>
      <c r="C427" s="2" t="s">
        <v>1713</v>
      </c>
      <c r="D427" s="2" t="s">
        <v>32</v>
      </c>
      <c r="E427" s="5" t="s">
        <v>1714</v>
      </c>
    </row>
    <row r="428" spans="1:5" x14ac:dyDescent="0.2">
      <c r="A428" s="2" t="s">
        <v>1715</v>
      </c>
      <c r="B428" s="2" t="s">
        <v>1716</v>
      </c>
      <c r="C428" s="2" t="s">
        <v>1717</v>
      </c>
      <c r="D428" s="2" t="s">
        <v>37</v>
      </c>
      <c r="E428" s="5" t="s">
        <v>1718</v>
      </c>
    </row>
    <row r="429" spans="1:5" x14ac:dyDescent="0.2">
      <c r="A429" s="2" t="s">
        <v>1719</v>
      </c>
      <c r="B429" s="2" t="s">
        <v>1720</v>
      </c>
      <c r="C429" s="2" t="s">
        <v>1721</v>
      </c>
      <c r="D429" s="2" t="s">
        <v>404</v>
      </c>
      <c r="E429" s="5" t="s">
        <v>1722</v>
      </c>
    </row>
    <row r="430" spans="1:5" x14ac:dyDescent="0.2">
      <c r="A430" s="2" t="s">
        <v>1723</v>
      </c>
      <c r="B430" s="2" t="s">
        <v>1724</v>
      </c>
      <c r="C430" s="2" t="s">
        <v>1725</v>
      </c>
      <c r="D430" s="2" t="s">
        <v>126</v>
      </c>
      <c r="E430" s="5" t="s">
        <v>1726</v>
      </c>
    </row>
    <row r="431" spans="1:5" x14ac:dyDescent="0.2">
      <c r="A431" s="2" t="s">
        <v>1727</v>
      </c>
      <c r="B431" s="2" t="s">
        <v>1728</v>
      </c>
      <c r="C431" s="2" t="s">
        <v>1729</v>
      </c>
      <c r="D431" s="2" t="s">
        <v>14</v>
      </c>
      <c r="E431" s="5" t="s">
        <v>1730</v>
      </c>
    </row>
    <row r="432" spans="1:5" x14ac:dyDescent="0.2">
      <c r="A432" s="2" t="s">
        <v>1731</v>
      </c>
      <c r="B432" s="2" t="s">
        <v>1732</v>
      </c>
      <c r="C432" s="2" t="s">
        <v>1733</v>
      </c>
      <c r="D432" s="2" t="s">
        <v>23</v>
      </c>
      <c r="E432" s="5" t="s">
        <v>1734</v>
      </c>
    </row>
    <row r="433" spans="1:5" x14ac:dyDescent="0.2">
      <c r="A433" s="2" t="s">
        <v>1735</v>
      </c>
      <c r="B433" s="2" t="s">
        <v>1736</v>
      </c>
      <c r="C433" s="2" t="s">
        <v>1737</v>
      </c>
      <c r="D433" s="2" t="s">
        <v>14</v>
      </c>
      <c r="E433" s="5" t="s">
        <v>1738</v>
      </c>
    </row>
    <row r="434" spans="1:5" x14ac:dyDescent="0.2">
      <c r="A434" s="2" t="s">
        <v>1739</v>
      </c>
      <c r="B434" s="2" t="s">
        <v>1740</v>
      </c>
      <c r="C434" s="2" t="s">
        <v>1741</v>
      </c>
      <c r="D434" s="2" t="s">
        <v>14</v>
      </c>
      <c r="E434" s="5" t="s">
        <v>1742</v>
      </c>
    </row>
    <row r="435" spans="1:5" x14ac:dyDescent="0.2">
      <c r="A435" s="2" t="s">
        <v>1743</v>
      </c>
      <c r="B435" s="2" t="s">
        <v>1744</v>
      </c>
      <c r="C435" s="2" t="s">
        <v>1745</v>
      </c>
      <c r="D435" s="2" t="s">
        <v>23</v>
      </c>
      <c r="E435" s="5" t="s">
        <v>1746</v>
      </c>
    </row>
    <row r="436" spans="1:5" x14ac:dyDescent="0.2">
      <c r="A436" s="2" t="s">
        <v>1747</v>
      </c>
      <c r="B436" s="2" t="s">
        <v>1748</v>
      </c>
      <c r="C436" s="2" t="s">
        <v>1749</v>
      </c>
      <c r="D436" s="2" t="s">
        <v>404</v>
      </c>
      <c r="E436" s="5" t="s">
        <v>1750</v>
      </c>
    </row>
    <row r="437" spans="1:5" x14ac:dyDescent="0.2">
      <c r="A437" s="2" t="s">
        <v>1751</v>
      </c>
      <c r="B437" s="2" t="s">
        <v>1752</v>
      </c>
      <c r="C437" s="2" t="s">
        <v>1753</v>
      </c>
      <c r="D437" s="2" t="s">
        <v>404</v>
      </c>
      <c r="E437" s="5" t="s">
        <v>1754</v>
      </c>
    </row>
    <row r="438" spans="1:5" x14ac:dyDescent="0.2">
      <c r="A438" s="2" t="s">
        <v>1755</v>
      </c>
      <c r="B438" s="2" t="s">
        <v>1756</v>
      </c>
      <c r="C438" s="2" t="s">
        <v>1757</v>
      </c>
      <c r="D438" s="2" t="s">
        <v>71</v>
      </c>
      <c r="E438" s="5" t="s">
        <v>1758</v>
      </c>
    </row>
    <row r="439" spans="1:5" x14ac:dyDescent="0.2">
      <c r="A439" s="2" t="s">
        <v>1759</v>
      </c>
      <c r="B439" s="2" t="s">
        <v>1760</v>
      </c>
      <c r="C439" s="2" t="s">
        <v>1761</v>
      </c>
      <c r="D439" s="2" t="s">
        <v>404</v>
      </c>
      <c r="E439" s="5" t="s">
        <v>1762</v>
      </c>
    </row>
    <row r="440" spans="1:5" x14ac:dyDescent="0.2">
      <c r="A440" s="2" t="s">
        <v>1763</v>
      </c>
      <c r="B440" s="2" t="s">
        <v>1764</v>
      </c>
      <c r="C440" s="2" t="s">
        <v>1765</v>
      </c>
      <c r="D440" s="2" t="s">
        <v>117</v>
      </c>
      <c r="E440" s="5" t="s">
        <v>1766</v>
      </c>
    </row>
    <row r="441" spans="1:5" x14ac:dyDescent="0.2">
      <c r="A441" s="2" t="s">
        <v>1767</v>
      </c>
      <c r="B441" s="2" t="s">
        <v>1768</v>
      </c>
      <c r="C441" s="2" t="s">
        <v>1769</v>
      </c>
      <c r="D441" s="2" t="s">
        <v>32</v>
      </c>
      <c r="E441" s="5" t="s">
        <v>1770</v>
      </c>
    </row>
    <row r="442" spans="1:5" x14ac:dyDescent="0.2">
      <c r="A442" s="2" t="s">
        <v>1771</v>
      </c>
      <c r="B442" s="2" t="s">
        <v>1772</v>
      </c>
      <c r="C442" s="2" t="s">
        <v>1773</v>
      </c>
      <c r="D442" s="2" t="s">
        <v>23</v>
      </c>
      <c r="E442" s="5" t="s">
        <v>1774</v>
      </c>
    </row>
    <row r="443" spans="1:5" x14ac:dyDescent="0.2">
      <c r="A443" s="2" t="s">
        <v>1775</v>
      </c>
      <c r="B443" s="2" t="s">
        <v>1776</v>
      </c>
      <c r="C443" s="2" t="s">
        <v>1777</v>
      </c>
      <c r="D443" s="2" t="s">
        <v>126</v>
      </c>
      <c r="E443" s="5" t="s">
        <v>1778</v>
      </c>
    </row>
    <row r="444" spans="1:5" x14ac:dyDescent="0.2">
      <c r="A444" s="2" t="s">
        <v>1779</v>
      </c>
      <c r="B444" s="2" t="s">
        <v>1780</v>
      </c>
      <c r="C444" s="2" t="s">
        <v>1777</v>
      </c>
      <c r="D444" s="2" t="s">
        <v>404</v>
      </c>
      <c r="E444" s="5" t="s">
        <v>1781</v>
      </c>
    </row>
    <row r="445" spans="1:5" x14ac:dyDescent="0.2">
      <c r="A445" s="2" t="s">
        <v>1782</v>
      </c>
      <c r="B445" s="2" t="s">
        <v>1783</v>
      </c>
      <c r="C445" s="2" t="s">
        <v>1784</v>
      </c>
      <c r="D445" s="2" t="s">
        <v>32</v>
      </c>
      <c r="E445" s="5" t="s">
        <v>1785</v>
      </c>
    </row>
    <row r="446" spans="1:5" x14ac:dyDescent="0.2">
      <c r="A446" s="2" t="s">
        <v>1786</v>
      </c>
      <c r="B446" s="2" t="s">
        <v>1787</v>
      </c>
      <c r="C446" s="2" t="s">
        <v>1788</v>
      </c>
      <c r="D446" s="2" t="s">
        <v>23</v>
      </c>
      <c r="E446" s="5" t="s">
        <v>1789</v>
      </c>
    </row>
    <row r="447" spans="1:5" x14ac:dyDescent="0.2">
      <c r="A447" s="2" t="s">
        <v>1790</v>
      </c>
      <c r="B447" s="2" t="s">
        <v>1791</v>
      </c>
      <c r="C447" s="2" t="s">
        <v>1792</v>
      </c>
      <c r="D447" s="2" t="s">
        <v>32</v>
      </c>
      <c r="E447" s="5" t="s">
        <v>1793</v>
      </c>
    </row>
    <row r="448" spans="1:5" x14ac:dyDescent="0.2">
      <c r="A448" s="2" t="s">
        <v>1794</v>
      </c>
      <c r="B448" s="2" t="s">
        <v>1795</v>
      </c>
      <c r="C448" s="2" t="s">
        <v>1796</v>
      </c>
      <c r="D448" s="2" t="s">
        <v>117</v>
      </c>
      <c r="E448" s="5" t="s">
        <v>1797</v>
      </c>
    </row>
    <row r="449" spans="1:5" x14ac:dyDescent="0.2">
      <c r="A449" s="2" t="s">
        <v>1798</v>
      </c>
      <c r="B449" s="2" t="s">
        <v>1799</v>
      </c>
      <c r="C449" s="2" t="s">
        <v>1800</v>
      </c>
      <c r="D449" s="2" t="s">
        <v>71</v>
      </c>
      <c r="E449" s="5" t="s">
        <v>1801</v>
      </c>
    </row>
    <row r="450" spans="1:5" x14ac:dyDescent="0.2">
      <c r="A450" s="2" t="s">
        <v>1802</v>
      </c>
      <c r="B450" s="2" t="s">
        <v>1803</v>
      </c>
      <c r="C450" s="2" t="s">
        <v>1804</v>
      </c>
      <c r="D450" s="2" t="s">
        <v>32</v>
      </c>
      <c r="E450" s="5" t="s">
        <v>1805</v>
      </c>
    </row>
    <row r="451" spans="1:5" x14ac:dyDescent="0.2">
      <c r="A451" s="2" t="s">
        <v>1806</v>
      </c>
      <c r="B451" s="2" t="s">
        <v>1807</v>
      </c>
      <c r="C451" s="2" t="s">
        <v>1808</v>
      </c>
      <c r="D451" s="2" t="s">
        <v>327</v>
      </c>
      <c r="E451" s="5" t="s">
        <v>1809</v>
      </c>
    </row>
    <row r="452" spans="1:5" x14ac:dyDescent="0.2">
      <c r="A452" s="2" t="s">
        <v>1810</v>
      </c>
      <c r="B452" s="2" t="s">
        <v>1811</v>
      </c>
      <c r="C452" s="2" t="s">
        <v>1812</v>
      </c>
      <c r="D452" s="2" t="s">
        <v>404</v>
      </c>
      <c r="E452" s="5" t="s">
        <v>1813</v>
      </c>
    </row>
    <row r="453" spans="1:5" x14ac:dyDescent="0.2">
      <c r="A453" s="2" t="s">
        <v>1814</v>
      </c>
      <c r="B453" s="2" t="s">
        <v>1815</v>
      </c>
      <c r="C453" s="2" t="s">
        <v>1816</v>
      </c>
      <c r="D453" s="2" t="s">
        <v>14</v>
      </c>
      <c r="E453" s="5" t="s">
        <v>1817</v>
      </c>
    </row>
    <row r="454" spans="1:5" x14ac:dyDescent="0.2">
      <c r="A454" s="2" t="s">
        <v>1818</v>
      </c>
      <c r="B454" s="2" t="s">
        <v>1819</v>
      </c>
      <c r="C454" s="2" t="s">
        <v>1820</v>
      </c>
      <c r="D454" s="2" t="s">
        <v>404</v>
      </c>
      <c r="E454" s="5" t="s">
        <v>1821</v>
      </c>
    </row>
    <row r="455" spans="1:5" x14ac:dyDescent="0.2">
      <c r="A455" s="2" t="s">
        <v>1822</v>
      </c>
      <c r="B455" s="2" t="s">
        <v>1823</v>
      </c>
      <c r="C455" s="2" t="s">
        <v>1824</v>
      </c>
      <c r="D455" s="2" t="s">
        <v>71</v>
      </c>
      <c r="E455" s="5" t="s">
        <v>1825</v>
      </c>
    </row>
    <row r="456" spans="1:5" x14ac:dyDescent="0.2">
      <c r="A456" s="2" t="s">
        <v>1826</v>
      </c>
      <c r="B456" s="2" t="s">
        <v>1827</v>
      </c>
      <c r="C456" s="2" t="s">
        <v>1828</v>
      </c>
      <c r="D456" s="2" t="s">
        <v>126</v>
      </c>
      <c r="E456" s="5" t="s">
        <v>1829</v>
      </c>
    </row>
    <row r="457" spans="1:5" x14ac:dyDescent="0.2">
      <c r="A457" s="2" t="s">
        <v>1830</v>
      </c>
      <c r="B457" s="2" t="s">
        <v>1831</v>
      </c>
      <c r="C457" s="2" t="s">
        <v>1832</v>
      </c>
      <c r="D457" s="2" t="s">
        <v>327</v>
      </c>
      <c r="E457" s="5" t="s">
        <v>1833</v>
      </c>
    </row>
    <row r="458" spans="1:5" x14ac:dyDescent="0.2">
      <c r="A458" s="2" t="s">
        <v>1834</v>
      </c>
      <c r="B458" s="2" t="s">
        <v>1835</v>
      </c>
      <c r="C458" s="2" t="s">
        <v>1836</v>
      </c>
      <c r="D458" s="2" t="s">
        <v>327</v>
      </c>
      <c r="E458" s="5" t="s">
        <v>1837</v>
      </c>
    </row>
    <row r="459" spans="1:5" x14ac:dyDescent="0.2">
      <c r="A459" s="2" t="s">
        <v>1838</v>
      </c>
      <c r="B459" s="2" t="s">
        <v>1839</v>
      </c>
      <c r="C459" s="2" t="s">
        <v>1840</v>
      </c>
      <c r="D459" s="2" t="s">
        <v>14</v>
      </c>
      <c r="E459" s="5" t="s">
        <v>1841</v>
      </c>
    </row>
    <row r="460" spans="1:5" x14ac:dyDescent="0.2">
      <c r="A460" s="2" t="s">
        <v>1842</v>
      </c>
      <c r="B460" s="2" t="s">
        <v>1843</v>
      </c>
      <c r="C460" s="2" t="s">
        <v>1844</v>
      </c>
      <c r="D460" s="2" t="s">
        <v>23</v>
      </c>
      <c r="E460" s="5" t="s">
        <v>1845</v>
      </c>
    </row>
    <row r="461" spans="1:5" x14ac:dyDescent="0.2">
      <c r="A461" s="2" t="s">
        <v>1846</v>
      </c>
      <c r="B461" s="2" t="s">
        <v>1847</v>
      </c>
      <c r="C461" s="2" t="s">
        <v>1848</v>
      </c>
      <c r="D461" s="2" t="s">
        <v>23</v>
      </c>
      <c r="E461" s="5" t="s">
        <v>1849</v>
      </c>
    </row>
    <row r="462" spans="1:5" x14ac:dyDescent="0.2">
      <c r="A462" s="2" t="s">
        <v>1850</v>
      </c>
      <c r="B462" s="2" t="s">
        <v>1851</v>
      </c>
      <c r="C462" s="2" t="s">
        <v>1852</v>
      </c>
      <c r="D462" s="2" t="s">
        <v>117</v>
      </c>
      <c r="E462" s="5" t="s">
        <v>1853</v>
      </c>
    </row>
    <row r="463" spans="1:5" x14ac:dyDescent="0.2">
      <c r="A463" s="2" t="s">
        <v>1854</v>
      </c>
      <c r="B463" s="2" t="s">
        <v>1855</v>
      </c>
      <c r="C463" s="2" t="s">
        <v>1856</v>
      </c>
      <c r="D463" s="2" t="s">
        <v>23</v>
      </c>
      <c r="E463" s="5" t="s">
        <v>1857</v>
      </c>
    </row>
    <row r="464" spans="1:5" x14ac:dyDescent="0.2">
      <c r="A464" s="2" t="s">
        <v>1858</v>
      </c>
      <c r="B464" s="2" t="s">
        <v>1859</v>
      </c>
      <c r="C464" s="2" t="s">
        <v>1860</v>
      </c>
      <c r="D464" s="2" t="s">
        <v>37</v>
      </c>
      <c r="E464" s="5" t="s">
        <v>1861</v>
      </c>
    </row>
    <row r="465" spans="1:5" x14ac:dyDescent="0.2">
      <c r="A465" s="2" t="s">
        <v>1862</v>
      </c>
      <c r="B465" s="2" t="s">
        <v>1863</v>
      </c>
      <c r="C465" s="2" t="s">
        <v>1864</v>
      </c>
      <c r="D465" s="2" t="s">
        <v>23</v>
      </c>
      <c r="E465" s="5" t="s">
        <v>1865</v>
      </c>
    </row>
    <row r="466" spans="1:5" x14ac:dyDescent="0.2">
      <c r="A466" s="2" t="s">
        <v>1866</v>
      </c>
      <c r="B466" s="2" t="s">
        <v>1867</v>
      </c>
      <c r="C466" s="2" t="s">
        <v>1868</v>
      </c>
      <c r="D466" s="2" t="s">
        <v>23</v>
      </c>
      <c r="E466" s="5" t="s">
        <v>1869</v>
      </c>
    </row>
    <row r="467" spans="1:5" x14ac:dyDescent="0.2">
      <c r="A467" s="2" t="s">
        <v>1870</v>
      </c>
      <c r="B467" s="2" t="s">
        <v>1871</v>
      </c>
      <c r="C467" s="2" t="s">
        <v>1872</v>
      </c>
      <c r="D467" s="2" t="s">
        <v>23</v>
      </c>
      <c r="E467" s="5" t="s">
        <v>1873</v>
      </c>
    </row>
    <row r="468" spans="1:5" x14ac:dyDescent="0.2">
      <c r="A468" s="2" t="s">
        <v>1874</v>
      </c>
      <c r="B468" s="2" t="s">
        <v>1875</v>
      </c>
      <c r="C468" s="2" t="s">
        <v>1876</v>
      </c>
      <c r="D468" s="2" t="s">
        <v>327</v>
      </c>
      <c r="E468" s="5" t="s">
        <v>1877</v>
      </c>
    </row>
    <row r="469" spans="1:5" x14ac:dyDescent="0.2">
      <c r="A469" s="2" t="s">
        <v>1878</v>
      </c>
      <c r="B469" s="2" t="s">
        <v>1879</v>
      </c>
      <c r="C469" s="2" t="s">
        <v>1880</v>
      </c>
      <c r="D469" s="2" t="s">
        <v>23</v>
      </c>
      <c r="E469" s="5" t="s">
        <v>1881</v>
      </c>
    </row>
    <row r="470" spans="1:5" x14ac:dyDescent="0.2">
      <c r="A470" s="2" t="s">
        <v>1882</v>
      </c>
      <c r="B470" s="2" t="s">
        <v>1883</v>
      </c>
      <c r="C470" s="2" t="s">
        <v>1884</v>
      </c>
      <c r="D470" s="2" t="s">
        <v>117</v>
      </c>
      <c r="E470" s="5" t="s">
        <v>1885</v>
      </c>
    </row>
    <row r="471" spans="1:5" x14ac:dyDescent="0.2">
      <c r="A471" s="2" t="s">
        <v>1886</v>
      </c>
      <c r="B471" s="2" t="s">
        <v>1887</v>
      </c>
      <c r="C471" s="2" t="s">
        <v>1888</v>
      </c>
      <c r="D471" s="2" t="s">
        <v>117</v>
      </c>
      <c r="E471" s="5" t="s">
        <v>1889</v>
      </c>
    </row>
    <row r="472" spans="1:5" x14ac:dyDescent="0.2">
      <c r="A472" s="2" t="s">
        <v>1890</v>
      </c>
      <c r="B472" s="2" t="s">
        <v>1891</v>
      </c>
      <c r="C472" s="2" t="s">
        <v>1892</v>
      </c>
      <c r="D472" s="2" t="s">
        <v>46</v>
      </c>
      <c r="E472" s="5" t="s">
        <v>1893</v>
      </c>
    </row>
    <row r="473" spans="1:5" x14ac:dyDescent="0.2">
      <c r="A473" s="2" t="s">
        <v>1894</v>
      </c>
      <c r="B473" s="2" t="s">
        <v>1895</v>
      </c>
      <c r="C473" s="2" t="s">
        <v>1896</v>
      </c>
      <c r="D473" s="2" t="s">
        <v>23</v>
      </c>
      <c r="E473" s="5" t="s">
        <v>1897</v>
      </c>
    </row>
    <row r="474" spans="1:5" x14ac:dyDescent="0.2">
      <c r="A474" s="2" t="s">
        <v>1898</v>
      </c>
      <c r="B474" s="2" t="s">
        <v>1899</v>
      </c>
      <c r="C474" s="2" t="s">
        <v>1900</v>
      </c>
      <c r="D474" s="2" t="s">
        <v>117</v>
      </c>
      <c r="E474" s="5" t="s">
        <v>1901</v>
      </c>
    </row>
    <row r="475" spans="1:5" x14ac:dyDescent="0.2">
      <c r="A475" s="2" t="s">
        <v>1902</v>
      </c>
      <c r="B475" s="2" t="s">
        <v>1903</v>
      </c>
      <c r="C475" s="2" t="s">
        <v>1904</v>
      </c>
      <c r="D475" s="2" t="s">
        <v>327</v>
      </c>
      <c r="E475" s="5" t="s">
        <v>1905</v>
      </c>
    </row>
    <row r="476" spans="1:5" x14ac:dyDescent="0.2">
      <c r="A476" s="2" t="s">
        <v>1906</v>
      </c>
      <c r="B476" s="2" t="s">
        <v>1907</v>
      </c>
      <c r="C476" s="2" t="s">
        <v>1908</v>
      </c>
      <c r="D476" s="2" t="s">
        <v>23</v>
      </c>
      <c r="E476" s="5" t="s">
        <v>1909</v>
      </c>
    </row>
    <row r="477" spans="1:5" x14ac:dyDescent="0.2">
      <c r="A477" s="2" t="s">
        <v>1910</v>
      </c>
      <c r="B477" s="2" t="s">
        <v>1911</v>
      </c>
      <c r="C477" s="2" t="s">
        <v>1912</v>
      </c>
      <c r="D477" s="2" t="s">
        <v>404</v>
      </c>
      <c r="E477" s="5" t="s">
        <v>1913</v>
      </c>
    </row>
    <row r="478" spans="1:5" x14ac:dyDescent="0.2">
      <c r="A478" s="2" t="s">
        <v>1914</v>
      </c>
      <c r="B478" s="2" t="s">
        <v>1915</v>
      </c>
      <c r="C478" s="2" t="s">
        <v>1916</v>
      </c>
      <c r="D478" s="2" t="s">
        <v>117</v>
      </c>
      <c r="E478" s="5" t="s">
        <v>1917</v>
      </c>
    </row>
    <row r="479" spans="1:5" x14ac:dyDescent="0.2">
      <c r="A479" s="2" t="s">
        <v>1918</v>
      </c>
      <c r="B479" s="2" t="s">
        <v>1919</v>
      </c>
      <c r="C479" s="2" t="s">
        <v>1916</v>
      </c>
      <c r="D479" s="2" t="s">
        <v>404</v>
      </c>
      <c r="E479" s="5" t="s">
        <v>1920</v>
      </c>
    </row>
    <row r="480" spans="1:5" x14ac:dyDescent="0.2">
      <c r="A480" s="2" t="s">
        <v>1921</v>
      </c>
      <c r="B480" s="2" t="s">
        <v>1922</v>
      </c>
      <c r="C480" s="2" t="s">
        <v>1923</v>
      </c>
      <c r="D480" s="2" t="s">
        <v>14</v>
      </c>
      <c r="E480" s="5" t="s">
        <v>1924</v>
      </c>
    </row>
    <row r="481" spans="1:5" x14ac:dyDescent="0.2">
      <c r="A481" s="2" t="s">
        <v>1925</v>
      </c>
      <c r="B481" s="2" t="s">
        <v>1926</v>
      </c>
      <c r="C481" s="2" t="s">
        <v>1927</v>
      </c>
      <c r="D481" s="2" t="s">
        <v>46</v>
      </c>
      <c r="E481" s="5" t="s">
        <v>1928</v>
      </c>
    </row>
    <row r="482" spans="1:5" x14ac:dyDescent="0.2">
      <c r="A482" s="2" t="s">
        <v>1929</v>
      </c>
      <c r="B482" s="2" t="s">
        <v>1930</v>
      </c>
      <c r="C482" s="2" t="s">
        <v>1931</v>
      </c>
      <c r="D482" s="2" t="s">
        <v>14</v>
      </c>
      <c r="E482" s="5" t="s">
        <v>1932</v>
      </c>
    </row>
    <row r="483" spans="1:5" x14ac:dyDescent="0.2">
      <c r="A483" s="2" t="s">
        <v>1933</v>
      </c>
      <c r="B483" s="2" t="s">
        <v>1934</v>
      </c>
      <c r="C483" s="2" t="s">
        <v>1935</v>
      </c>
      <c r="D483" s="2" t="s">
        <v>32</v>
      </c>
      <c r="E483" s="5" t="s">
        <v>1936</v>
      </c>
    </row>
    <row r="484" spans="1:5" x14ac:dyDescent="0.2">
      <c r="A484" s="2" t="s">
        <v>1937</v>
      </c>
      <c r="B484" s="2" t="s">
        <v>1938</v>
      </c>
      <c r="C484" s="2" t="s">
        <v>1939</v>
      </c>
      <c r="D484" s="2" t="s">
        <v>23</v>
      </c>
      <c r="E484" s="5" t="s">
        <v>1940</v>
      </c>
    </row>
    <row r="485" spans="1:5" x14ac:dyDescent="0.2">
      <c r="A485" s="2" t="s">
        <v>1941</v>
      </c>
      <c r="B485" s="2" t="s">
        <v>1942</v>
      </c>
      <c r="C485" s="2" t="s">
        <v>1943</v>
      </c>
      <c r="D485" s="2" t="s">
        <v>32</v>
      </c>
      <c r="E485" s="5" t="s">
        <v>1944</v>
      </c>
    </row>
    <row r="486" spans="1:5" x14ac:dyDescent="0.2">
      <c r="A486" s="2" t="s">
        <v>1945</v>
      </c>
      <c r="B486" s="2" t="s">
        <v>1946</v>
      </c>
      <c r="C486" s="2" t="s">
        <v>1947</v>
      </c>
      <c r="D486" s="2" t="s">
        <v>23</v>
      </c>
      <c r="E486" s="5" t="s">
        <v>1948</v>
      </c>
    </row>
    <row r="487" spans="1:5" x14ac:dyDescent="0.2">
      <c r="A487" s="2" t="s">
        <v>1949</v>
      </c>
      <c r="B487" s="2" t="s">
        <v>1950</v>
      </c>
      <c r="C487" s="2" t="s">
        <v>1951</v>
      </c>
      <c r="D487" s="2" t="s">
        <v>404</v>
      </c>
      <c r="E487" s="5" t="s">
        <v>1952</v>
      </c>
    </row>
    <row r="488" spans="1:5" x14ac:dyDescent="0.2">
      <c r="A488" s="2" t="s">
        <v>1953</v>
      </c>
      <c r="B488" s="2" t="s">
        <v>1954</v>
      </c>
      <c r="C488" s="2" t="s">
        <v>1955</v>
      </c>
      <c r="D488" s="2" t="s">
        <v>327</v>
      </c>
      <c r="E488" s="5" t="s">
        <v>1956</v>
      </c>
    </row>
    <row r="489" spans="1:5" x14ac:dyDescent="0.2">
      <c r="A489" s="2" t="s">
        <v>1957</v>
      </c>
      <c r="B489" s="2" t="s">
        <v>1958</v>
      </c>
      <c r="C489" s="2" t="s">
        <v>1959</v>
      </c>
      <c r="D489" s="2" t="s">
        <v>23</v>
      </c>
      <c r="E489" s="5" t="s">
        <v>1960</v>
      </c>
    </row>
    <row r="490" spans="1:5" x14ac:dyDescent="0.2">
      <c r="A490" s="2" t="s">
        <v>1961</v>
      </c>
      <c r="B490" s="2" t="s">
        <v>1962</v>
      </c>
      <c r="C490" s="2" t="s">
        <v>1963</v>
      </c>
      <c r="D490" s="2" t="s">
        <v>117</v>
      </c>
      <c r="E490" s="5" t="s">
        <v>1964</v>
      </c>
    </row>
    <row r="491" spans="1:5" x14ac:dyDescent="0.2">
      <c r="A491" s="2" t="s">
        <v>1965</v>
      </c>
      <c r="B491" s="2" t="s">
        <v>1966</v>
      </c>
      <c r="C491" s="2" t="s">
        <v>1967</v>
      </c>
      <c r="D491" s="2" t="s">
        <v>117</v>
      </c>
      <c r="E491" s="5" t="s">
        <v>1968</v>
      </c>
    </row>
    <row r="492" spans="1:5" x14ac:dyDescent="0.2">
      <c r="A492" s="2" t="s">
        <v>1969</v>
      </c>
      <c r="B492" s="2" t="s">
        <v>1970</v>
      </c>
      <c r="C492" s="2" t="s">
        <v>1971</v>
      </c>
      <c r="D492" s="2" t="s">
        <v>23</v>
      </c>
      <c r="E492" s="5" t="s">
        <v>1972</v>
      </c>
    </row>
    <row r="493" spans="1:5" x14ac:dyDescent="0.2">
      <c r="A493" s="2" t="s">
        <v>1973</v>
      </c>
      <c r="B493" s="2" t="s">
        <v>1974</v>
      </c>
      <c r="C493" s="2" t="s">
        <v>1975</v>
      </c>
      <c r="D493" s="2" t="s">
        <v>23</v>
      </c>
      <c r="E493" s="5" t="s">
        <v>1976</v>
      </c>
    </row>
    <row r="494" spans="1:5" x14ac:dyDescent="0.2">
      <c r="A494" s="2" t="s">
        <v>1977</v>
      </c>
      <c r="B494" s="2" t="s">
        <v>1978</v>
      </c>
      <c r="C494" s="2" t="s">
        <v>1979</v>
      </c>
      <c r="D494" s="2" t="s">
        <v>117</v>
      </c>
      <c r="E494" s="5" t="s">
        <v>1980</v>
      </c>
    </row>
    <row r="495" spans="1:5" x14ac:dyDescent="0.2">
      <c r="A495" s="2" t="s">
        <v>1981</v>
      </c>
      <c r="B495" s="2" t="s">
        <v>1982</v>
      </c>
      <c r="C495" s="2" t="s">
        <v>1983</v>
      </c>
      <c r="D495" s="2" t="s">
        <v>23</v>
      </c>
      <c r="E495" s="5" t="s">
        <v>1984</v>
      </c>
    </row>
    <row r="496" spans="1:5" x14ac:dyDescent="0.2">
      <c r="A496" s="2" t="s">
        <v>1985</v>
      </c>
      <c r="B496" s="2" t="s">
        <v>1986</v>
      </c>
      <c r="C496" s="2" t="s">
        <v>1987</v>
      </c>
      <c r="D496" s="2" t="s">
        <v>32</v>
      </c>
      <c r="E496" s="5" t="s">
        <v>1988</v>
      </c>
    </row>
    <row r="497" spans="1:9" x14ac:dyDescent="0.2">
      <c r="A497" s="2" t="s">
        <v>1989</v>
      </c>
      <c r="B497" s="2" t="s">
        <v>1990</v>
      </c>
      <c r="C497" s="2" t="s">
        <v>1991</v>
      </c>
      <c r="D497" s="2" t="s">
        <v>14</v>
      </c>
      <c r="E497" s="5" t="s">
        <v>1992</v>
      </c>
    </row>
    <row r="498" spans="1:9" x14ac:dyDescent="0.2">
      <c r="A498" s="2" t="s">
        <v>1993</v>
      </c>
      <c r="B498" s="2" t="s">
        <v>1994</v>
      </c>
      <c r="C498" s="2" t="s">
        <v>1995</v>
      </c>
      <c r="D498" s="2" t="s">
        <v>23</v>
      </c>
      <c r="E498" s="5" t="s">
        <v>1996</v>
      </c>
    </row>
    <row r="499" spans="1:9" x14ac:dyDescent="0.2">
      <c r="A499" s="2" t="s">
        <v>1997</v>
      </c>
      <c r="B499" s="2" t="s">
        <v>1998</v>
      </c>
      <c r="C499" s="2" t="s">
        <v>1999</v>
      </c>
      <c r="D499" s="2" t="s">
        <v>23</v>
      </c>
      <c r="E499" s="5" t="s">
        <v>2000</v>
      </c>
    </row>
    <row r="500" spans="1:9" x14ac:dyDescent="0.2">
      <c r="A500" s="2" t="s">
        <v>2001</v>
      </c>
      <c r="B500" s="2" t="s">
        <v>2002</v>
      </c>
      <c r="C500" s="2" t="s">
        <v>2003</v>
      </c>
      <c r="D500" s="2" t="s">
        <v>37</v>
      </c>
      <c r="E500" s="5" t="s">
        <v>2004</v>
      </c>
    </row>
    <row r="501" spans="1:9" x14ac:dyDescent="0.2">
      <c r="A501" s="2" t="s">
        <v>2005</v>
      </c>
      <c r="B501" s="2" t="s">
        <v>2006</v>
      </c>
      <c r="C501" s="2" t="s">
        <v>2007</v>
      </c>
      <c r="D501" s="2" t="s">
        <v>23</v>
      </c>
      <c r="E501" s="5" t="s">
        <v>2008</v>
      </c>
    </row>
    <row r="502" spans="1:9" x14ac:dyDescent="0.2">
      <c r="A502" s="2" t="s">
        <v>2009</v>
      </c>
      <c r="B502" s="2" t="s">
        <v>2010</v>
      </c>
      <c r="C502" s="2" t="s">
        <v>2011</v>
      </c>
      <c r="D502" s="2" t="s">
        <v>46</v>
      </c>
      <c r="E502" s="5" t="s">
        <v>2012</v>
      </c>
    </row>
    <row r="503" spans="1:9" x14ac:dyDescent="0.2">
      <c r="A503" s="2" t="s">
        <v>2013</v>
      </c>
      <c r="B503" s="2" t="s">
        <v>2014</v>
      </c>
      <c r="C503" s="2" t="s">
        <v>2015</v>
      </c>
      <c r="D503" s="2" t="s">
        <v>46</v>
      </c>
      <c r="E503" s="5" t="s">
        <v>2016</v>
      </c>
    </row>
    <row r="504" spans="1:9" x14ac:dyDescent="0.2">
      <c r="A504" s="2" t="s">
        <v>2017</v>
      </c>
      <c r="B504" s="2" t="s">
        <v>2018</v>
      </c>
      <c r="C504" s="2" t="s">
        <v>2019</v>
      </c>
      <c r="D504" s="2" t="s">
        <v>32</v>
      </c>
      <c r="E504" s="5" t="s">
        <v>2020</v>
      </c>
    </row>
    <row r="505" spans="1:9" x14ac:dyDescent="0.2">
      <c r="A505" s="2" t="s">
        <v>2021</v>
      </c>
      <c r="B505" s="2" t="s">
        <v>2022</v>
      </c>
      <c r="C505" s="2" t="s">
        <v>2023</v>
      </c>
      <c r="D505" s="2" t="s">
        <v>23</v>
      </c>
      <c r="E505" s="5" t="s">
        <v>2024</v>
      </c>
    </row>
    <row r="506" spans="1:9" x14ac:dyDescent="0.2">
      <c r="A506" s="2" t="s">
        <v>2025</v>
      </c>
      <c r="B506" s="2" t="s">
        <v>2026</v>
      </c>
      <c r="C506" s="2" t="s">
        <v>2027</v>
      </c>
      <c r="D506" s="2" t="s">
        <v>23</v>
      </c>
      <c r="E506" s="5" t="s">
        <v>2028</v>
      </c>
    </row>
    <row r="507" spans="1:9" x14ac:dyDescent="0.2">
      <c r="A507" s="2" t="s">
        <v>2029</v>
      </c>
      <c r="B507" s="2" t="s">
        <v>2030</v>
      </c>
      <c r="C507" s="2" t="s">
        <v>2031</v>
      </c>
      <c r="D507" s="2" t="s">
        <v>37</v>
      </c>
      <c r="E507" s="5" t="s">
        <v>2032</v>
      </c>
    </row>
    <row r="508" spans="1:9" x14ac:dyDescent="0.2">
      <c r="A508" s="2" t="s">
        <v>2033</v>
      </c>
      <c r="B508" s="2" t="s">
        <v>2034</v>
      </c>
      <c r="C508" s="2" t="s">
        <v>2035</v>
      </c>
      <c r="D508" s="2" t="s">
        <v>23</v>
      </c>
      <c r="E508" s="5" t="s">
        <v>2036</v>
      </c>
    </row>
    <row r="509" spans="1:9" x14ac:dyDescent="0.2">
      <c r="A509" s="2" t="s">
        <v>2037</v>
      </c>
      <c r="B509" s="2" t="s">
        <v>2038</v>
      </c>
      <c r="C509" s="2" t="s">
        <v>2039</v>
      </c>
      <c r="D509" s="2" t="s">
        <v>23</v>
      </c>
      <c r="E509" s="5" t="s">
        <v>2040</v>
      </c>
    </row>
    <row r="510" spans="1:9" x14ac:dyDescent="0.2">
      <c r="A510" s="2" t="s">
        <v>2041</v>
      </c>
      <c r="B510" s="2" t="s">
        <v>2042</v>
      </c>
      <c r="C510" s="2" t="s">
        <v>2043</v>
      </c>
      <c r="D510" s="2" t="s">
        <v>23</v>
      </c>
      <c r="E510" s="5" t="s">
        <v>2044</v>
      </c>
    </row>
    <row r="511" spans="1:9" x14ac:dyDescent="0.2">
      <c r="A511" s="2" t="s">
        <v>2045</v>
      </c>
      <c r="B511" s="2" t="s">
        <v>2046</v>
      </c>
      <c r="C511" s="2" t="s">
        <v>2047</v>
      </c>
      <c r="D511" s="2" t="s">
        <v>873</v>
      </c>
      <c r="E511" s="5" t="s">
        <v>2048</v>
      </c>
    </row>
    <row r="512" spans="1:9" ht="20.100000000000001" customHeight="1" x14ac:dyDescent="0.2">
      <c r="A512" s="1" t="s">
        <v>2049</v>
      </c>
      <c r="B512" s="1"/>
      <c r="C512" s="1"/>
      <c r="D512" s="1"/>
      <c r="E512" s="1"/>
      <c r="F512" s="1"/>
      <c r="G512" s="1"/>
      <c r="H512" s="1"/>
      <c r="I512" s="1"/>
    </row>
    <row r="513" spans="1:9" ht="20.100000000000001" customHeight="1" x14ac:dyDescent="0.2">
      <c r="A513" s="1" t="s">
        <v>2050</v>
      </c>
      <c r="B513" s="1"/>
      <c r="C513" s="1"/>
      <c r="D513" s="1"/>
      <c r="E513" s="1"/>
      <c r="F513" s="1"/>
      <c r="G513" s="1"/>
      <c r="H513" s="1"/>
      <c r="I513" s="1"/>
    </row>
    <row r="514" spans="1:9" ht="27" customHeight="1" x14ac:dyDescent="0.2">
      <c r="A514" s="1" t="s">
        <v>2051</v>
      </c>
      <c r="B514" s="1"/>
      <c r="C514" s="1"/>
      <c r="D514" s="1"/>
      <c r="E514" s="1"/>
      <c r="F514" s="1"/>
      <c r="G514" s="1"/>
      <c r="H514" s="1"/>
      <c r="I514" s="1"/>
    </row>
    <row r="515" spans="1:9" ht="20.100000000000001" customHeight="1" x14ac:dyDescent="0.2">
      <c r="A515" s="1" t="s">
        <v>2052</v>
      </c>
      <c r="B515" s="1"/>
      <c r="C515" s="1"/>
      <c r="D515" s="1"/>
      <c r="E515" s="1"/>
      <c r="F515" s="1"/>
      <c r="G515" s="1"/>
      <c r="H515" s="1"/>
      <c r="I515" s="1"/>
    </row>
    <row r="516" spans="1:9" ht="24.95" customHeight="1" x14ac:dyDescent="0.2">
      <c r="A516" s="1" t="s">
        <v>2053</v>
      </c>
      <c r="B516" s="1"/>
      <c r="C516" s="1"/>
      <c r="D516" s="1"/>
      <c r="E516" s="1"/>
      <c r="F516" s="1"/>
      <c r="G516" s="1"/>
      <c r="H516" s="1"/>
      <c r="I516" s="1"/>
    </row>
    <row r="517" spans="1:9" ht="96.95" customHeight="1" x14ac:dyDescent="0.2">
      <c r="A517" s="1" t="s">
        <v>2054</v>
      </c>
      <c r="B517" s="1"/>
      <c r="C517" s="1"/>
      <c r="D517" s="1"/>
      <c r="E517" s="1"/>
      <c r="F517" s="1"/>
      <c r="G517" s="1"/>
      <c r="H517" s="1"/>
      <c r="I517" s="1"/>
    </row>
    <row r="518" spans="1:9" ht="90.95" customHeight="1" x14ac:dyDescent="0.2">
      <c r="A518" s="1" t="s">
        <v>2055</v>
      </c>
      <c r="B518" s="1"/>
      <c r="C518" s="1"/>
      <c r="D518" s="1"/>
      <c r="E518" s="1"/>
      <c r="F518" s="1"/>
      <c r="G518" s="1"/>
      <c r="H518" s="1"/>
      <c r="I518" s="1"/>
    </row>
    <row r="519" spans="1:9" ht="27" customHeight="1" x14ac:dyDescent="0.2">
      <c r="A519" s="1" t="s">
        <v>2056</v>
      </c>
      <c r="B519" s="1"/>
      <c r="C519" s="1"/>
      <c r="D519" s="1"/>
      <c r="E519" s="1"/>
      <c r="F519" s="1"/>
      <c r="G519" s="1"/>
      <c r="H519" s="1"/>
      <c r="I519" s="1"/>
    </row>
    <row r="520" spans="1:9" ht="20.100000000000001" customHeight="1" x14ac:dyDescent="0.2">
      <c r="A520" s="1" t="s">
        <v>2057</v>
      </c>
      <c r="B520" s="1"/>
      <c r="C520" s="1"/>
      <c r="D520" s="1"/>
      <c r="E520" s="1"/>
      <c r="F520" s="1"/>
      <c r="G520" s="1"/>
      <c r="H520" s="1"/>
      <c r="I520" s="1"/>
    </row>
    <row r="521" spans="1:9" ht="20.100000000000001" customHeight="1" x14ac:dyDescent="0.2">
      <c r="A521" s="1" t="s">
        <v>2058</v>
      </c>
      <c r="B521" s="1"/>
      <c r="C521" s="1"/>
      <c r="D521" s="1"/>
      <c r="E521" s="1"/>
      <c r="F521" s="1"/>
      <c r="G521" s="1"/>
      <c r="H521" s="1"/>
      <c r="I521" s="1"/>
    </row>
    <row r="522" spans="1:9" ht="20.100000000000001" customHeight="1" x14ac:dyDescent="0.2">
      <c r="A522" s="1" t="s">
        <v>2059</v>
      </c>
      <c r="B522" s="1"/>
      <c r="C522" s="1"/>
      <c r="D522" s="1"/>
      <c r="E522" s="1"/>
      <c r="F522" s="1"/>
      <c r="G522" s="1"/>
      <c r="H522" s="1"/>
      <c r="I522" s="1"/>
    </row>
  </sheetData>
  <mergeCells count="11">
    <mergeCell ref="A518:I518"/>
    <mergeCell ref="A519:I519"/>
    <mergeCell ref="A520:I520"/>
    <mergeCell ref="A521:I521"/>
    <mergeCell ref="A522:I522"/>
    <mergeCell ref="A512:I512"/>
    <mergeCell ref="A513:I513"/>
    <mergeCell ref="A514:I514"/>
    <mergeCell ref="A515:I515"/>
    <mergeCell ref="A516:I516"/>
    <mergeCell ref="A517:I517"/>
  </mergeCells>
  <pageMargins left="0.75" right="0.75" top="1" bottom="1" header="0.5" footer="0.5"/>
  <pageSetup orientation="portrait" horizontalDpi="300" verticalDpi="300"/>
  <headerFooter alignWithMargin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P123</vt:lpstr>
      <vt:lpstr>SPY_All_Holdings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dc:creator>
  <cp:lastModifiedBy>Better</cp:lastModifiedBy>
  <dcterms:created xsi:type="dcterms:W3CDTF">2018-01-12T16:47:13Z</dcterms:created>
  <dcterms:modified xsi:type="dcterms:W3CDTF">2018-01-12T16:54:14Z</dcterms:modified>
</cp:coreProperties>
</file>