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pa\Documents\Dans docs\"/>
    </mc:Choice>
  </mc:AlternateContent>
  <xr:revisionPtr revIDLastSave="0" documentId="13_ncr:1_{B1BE8608-36FD-4F7F-A6FD-2581B16B9E04}" xr6:coauthVersionLast="45" xr6:coauthVersionMax="45" xr10:uidLastSave="{00000000-0000-0000-0000-000000000000}"/>
  <bookViews>
    <workbookView xWindow="-120" yWindow="-120" windowWidth="29040" windowHeight="15225" xr2:uid="{843DC5ED-D983-470E-A184-DC423F109051}"/>
  </bookViews>
  <sheets>
    <sheet name="Sheet1" sheetId="1" r:id="rId1"/>
  </sheets>
  <definedNames>
    <definedName name="_xlnm._FilterDatabase" localSheetId="0" hidden="1">Sheet1!$C$11:$CI$111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Z4" i="1" l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CI4" i="1"/>
  <c r="CH4" i="1"/>
  <c r="CG4" i="1"/>
  <c r="CF4" i="1"/>
  <c r="CE4" i="1"/>
  <c r="CD4" i="1"/>
  <c r="CC4" i="1"/>
  <c r="CB4" i="1"/>
  <c r="CA4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CI141" i="1"/>
  <c r="CH141" i="1"/>
  <c r="CG141" i="1"/>
  <c r="CF141" i="1"/>
  <c r="CE141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CI128" i="1"/>
  <c r="CH128" i="1"/>
  <c r="CG128" i="1"/>
  <c r="CF128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CI127" i="1"/>
  <c r="CH127" i="1"/>
  <c r="CG127" i="1"/>
  <c r="CF127" i="1"/>
  <c r="CE127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CI124" i="1"/>
  <c r="CH124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CI114" i="1"/>
  <c r="CH114" i="1"/>
  <c r="CG114" i="1"/>
  <c r="CF114" i="1"/>
  <c r="CE114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K7" i="1" s="1"/>
  <c r="BJ113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K6" i="1" l="1"/>
  <c r="BK8" i="1"/>
  <c r="Q7" i="1" l="1"/>
  <c r="AD7" i="1"/>
  <c r="AC7" i="1"/>
  <c r="AB7" i="1"/>
  <c r="AA7" i="1"/>
  <c r="Z7" i="1"/>
  <c r="Y7" i="1"/>
  <c r="X7" i="1"/>
  <c r="W7" i="1"/>
  <c r="V7" i="1"/>
  <c r="U7" i="1"/>
  <c r="T7" i="1"/>
  <c r="S7" i="1"/>
  <c r="R7" i="1"/>
  <c r="P7" i="1"/>
  <c r="O7" i="1"/>
  <c r="N7" i="1"/>
  <c r="M7" i="1"/>
  <c r="L7" i="1"/>
  <c r="K7" i="1"/>
  <c r="J7" i="1"/>
  <c r="I7" i="1"/>
  <c r="H7" i="1"/>
  <c r="G7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P9" i="1" s="1"/>
  <c r="O6" i="1"/>
  <c r="N6" i="1"/>
  <c r="N9" i="1" s="1"/>
  <c r="M6" i="1"/>
  <c r="L6" i="1"/>
  <c r="K6" i="1"/>
  <c r="J6" i="1"/>
  <c r="I6" i="1"/>
  <c r="H6" i="1"/>
  <c r="G6" i="1"/>
  <c r="F7" i="1"/>
  <c r="F6" i="1"/>
  <c r="AD9" i="1"/>
  <c r="AC9" i="1"/>
  <c r="Z9" i="1"/>
  <c r="Y9" i="1"/>
  <c r="X9" i="1"/>
  <c r="M9" i="1"/>
  <c r="L9" i="1"/>
  <c r="CF58" i="1"/>
  <c r="CF25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CI58" i="1"/>
  <c r="CH58" i="1"/>
  <c r="CG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CI25" i="1"/>
  <c r="CH25" i="1"/>
  <c r="CG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P12" i="1"/>
  <c r="BO12" i="1"/>
  <c r="BN12" i="1"/>
  <c r="BM12" i="1"/>
  <c r="BL12" i="1"/>
  <c r="BK12" i="1"/>
  <c r="BJ12" i="1"/>
  <c r="BQ12" i="1"/>
  <c r="AB9" i="1" l="1"/>
  <c r="R9" i="1"/>
  <c r="F8" i="1"/>
  <c r="U9" i="1"/>
  <c r="I9" i="1"/>
  <c r="G8" i="1"/>
  <c r="T9" i="1"/>
  <c r="H9" i="1"/>
  <c r="V9" i="1"/>
  <c r="J9" i="1"/>
  <c r="W9" i="1"/>
  <c r="K9" i="1"/>
  <c r="AA9" i="1"/>
  <c r="O9" i="1"/>
  <c r="S8" i="1"/>
  <c r="Q9" i="1"/>
  <c r="S9" i="1"/>
  <c r="H8" i="1"/>
  <c r="T8" i="1"/>
  <c r="G9" i="1"/>
  <c r="I8" i="1"/>
  <c r="U8" i="1"/>
  <c r="J8" i="1"/>
  <c r="V8" i="1"/>
  <c r="K8" i="1"/>
  <c r="W8" i="1"/>
  <c r="L8" i="1"/>
  <c r="X8" i="1"/>
  <c r="M8" i="1"/>
  <c r="Y8" i="1"/>
  <c r="N8" i="1"/>
  <c r="Z8" i="1"/>
  <c r="O8" i="1"/>
  <c r="AA8" i="1"/>
  <c r="P8" i="1"/>
  <c r="AB8" i="1"/>
  <c r="Q8" i="1"/>
  <c r="AC8" i="1"/>
  <c r="R8" i="1"/>
  <c r="AD8" i="1"/>
  <c r="F9" i="1"/>
</calcChain>
</file>

<file path=xl/sharedStrings.xml><?xml version="1.0" encoding="utf-8"?>
<sst xmlns="http://schemas.openxmlformats.org/spreadsheetml/2006/main" count="1114" uniqueCount="303">
  <si>
    <t>ACLLF3M1Y</t>
  </si>
  <si>
    <t>AEE3M1Y</t>
  </si>
  <si>
    <t>AEP3M1Y</t>
  </si>
  <si>
    <t>AES3M1Y</t>
  </si>
  <si>
    <t>AGR3M1Y</t>
  </si>
  <si>
    <t>ALE3M1Y</t>
  </si>
  <si>
    <t>AQN3M1Y</t>
  </si>
  <si>
    <t>ARTNA3M1Y</t>
  </si>
  <si>
    <t>AT3M1Y</t>
  </si>
  <si>
    <t>ATGFF3M1Y</t>
  </si>
  <si>
    <t>ATO3M1Y</t>
  </si>
  <si>
    <t>AVA3M1Y</t>
  </si>
  <si>
    <t>AWK3M1Y</t>
  </si>
  <si>
    <t>AWR3M1Y</t>
  </si>
  <si>
    <t>AY3M1Y</t>
  </si>
  <si>
    <t>AZRE3M1Y</t>
  </si>
  <si>
    <t>BEP3M1Y</t>
  </si>
  <si>
    <t>BIP3M1Y</t>
  </si>
  <si>
    <t>BIPC3M1Y</t>
  </si>
  <si>
    <t>BKH3M1Y</t>
  </si>
  <si>
    <t>BRLXF3M1Y</t>
  </si>
  <si>
    <t>CDUAF3M1Y</t>
  </si>
  <si>
    <t>CDZI3M1Y</t>
  </si>
  <si>
    <t>CEPU3M1Y</t>
  </si>
  <si>
    <t>CMS3M1Y</t>
  </si>
  <si>
    <t>CNIG3M1Y</t>
  </si>
  <si>
    <t>CNP3M1Y</t>
  </si>
  <si>
    <t>CPK3M1Y</t>
  </si>
  <si>
    <t>CPXWF3M1Y</t>
  </si>
  <si>
    <t>CUPUF3M1Y</t>
  </si>
  <si>
    <t>CWCO3M1Y</t>
  </si>
  <si>
    <t>CWEN3M1Y</t>
  </si>
  <si>
    <t>CWT3M1Y</t>
  </si>
  <si>
    <t>D3M1Y</t>
  </si>
  <si>
    <t>DTE3M1Y</t>
  </si>
  <si>
    <t>DUK3M1Y</t>
  </si>
  <si>
    <t>EBR3M1Y</t>
  </si>
  <si>
    <t>ED3M1Y</t>
  </si>
  <si>
    <t>EDN3M1Y</t>
  </si>
  <si>
    <t>EDPFY3M1Y</t>
  </si>
  <si>
    <t>EE3M1Y</t>
  </si>
  <si>
    <t>EIX3M1Y</t>
  </si>
  <si>
    <t>ELLO3M1Y</t>
  </si>
  <si>
    <t>EMRAF3M1Y</t>
  </si>
  <si>
    <t>ENGIY3M1Y</t>
  </si>
  <si>
    <t>ENIA3M1Y</t>
  </si>
  <si>
    <t>ENIC3M1Y</t>
  </si>
  <si>
    <t>ENLAY3M1Y</t>
  </si>
  <si>
    <t>EOCCY3M1Y</t>
  </si>
  <si>
    <t>EONGY3M1Y</t>
  </si>
  <si>
    <t>ES3M1Y</t>
  </si>
  <si>
    <t>ETR3M1Y</t>
  </si>
  <si>
    <t>ETRXF3M1Y</t>
  </si>
  <si>
    <t>EUSP3M1Y</t>
  </si>
  <si>
    <t>EVRG3M1Y</t>
  </si>
  <si>
    <t>EXC3M1Y</t>
  </si>
  <si>
    <t>FE3M1Y</t>
  </si>
  <si>
    <t>FGPR3M1Y</t>
  </si>
  <si>
    <t>FTS3M1Y</t>
  </si>
  <si>
    <t>GNE3M1Y</t>
  </si>
  <si>
    <t>GWRS3M1Y</t>
  </si>
  <si>
    <t>HE3M1Y</t>
  </si>
  <si>
    <t>HGKGY3M1Y</t>
  </si>
  <si>
    <t>HNP3M1Y</t>
  </si>
  <si>
    <t>HRNNF3M1Y</t>
  </si>
  <si>
    <t>IDA3M1Y</t>
  </si>
  <si>
    <t>INGXF3M1Y</t>
  </si>
  <si>
    <t>JE3M1Y</t>
  </si>
  <si>
    <t>KEN3M1Y</t>
  </si>
  <si>
    <t>KEP3M1Y</t>
  </si>
  <si>
    <t>LNT3M1Y</t>
  </si>
  <si>
    <t>MDU3M1Y</t>
  </si>
  <si>
    <t>MGEE3M1Y</t>
  </si>
  <si>
    <t>MSEX3M1Y</t>
  </si>
  <si>
    <t>MXGFF3M1Y</t>
  </si>
  <si>
    <t>NEE3M1Y</t>
  </si>
  <si>
    <t>NEP3M1Y</t>
  </si>
  <si>
    <t>NFG3M1Y</t>
  </si>
  <si>
    <t>NGG3M1Y</t>
  </si>
  <si>
    <t>NI3M1Y</t>
  </si>
  <si>
    <t>NJR3M1Y</t>
  </si>
  <si>
    <t>NKWFF3M1Y</t>
  </si>
  <si>
    <t>NOVA3M1Y</t>
  </si>
  <si>
    <t>NPIFF3M1Y</t>
  </si>
  <si>
    <t>NRG3M1Y</t>
  </si>
  <si>
    <t>NWE3M1Y</t>
  </si>
  <si>
    <t>NWN3M1Y</t>
  </si>
  <si>
    <t>OGE3M1Y</t>
  </si>
  <si>
    <t>OGS3M1Y</t>
  </si>
  <si>
    <t>ORA3M1Y</t>
  </si>
  <si>
    <t>OTTR3M1Y</t>
  </si>
  <si>
    <t>PAM3M1Y</t>
  </si>
  <si>
    <t>PCG3M1Y</t>
  </si>
  <si>
    <t>PCYO3M1Y</t>
  </si>
  <si>
    <t>PEG3M1Y</t>
  </si>
  <si>
    <t>PNM3M1Y</t>
  </si>
  <si>
    <t>PNW3M1Y</t>
  </si>
  <si>
    <t>POR3M1Y</t>
  </si>
  <si>
    <t>PPL3M1Y</t>
  </si>
  <si>
    <t>PWCO3M1Y</t>
  </si>
  <si>
    <t>Atco Ltd</t>
  </si>
  <si>
    <t>N/A</t>
  </si>
  <si>
    <t>Ameren Corp</t>
  </si>
  <si>
    <t>American Electric Power Co Inc</t>
  </si>
  <si>
    <t>AES Corp (The)</t>
  </si>
  <si>
    <t>Avangrid Inc</t>
  </si>
  <si>
    <t>ALLETE Inc.</t>
  </si>
  <si>
    <t>Algonquin Power &amp; Utilities Corp</t>
  </si>
  <si>
    <t>Artesian Resources Corp</t>
  </si>
  <si>
    <t>Atlantic Power Corp</t>
  </si>
  <si>
    <t>AltaGas Ltd</t>
  </si>
  <si>
    <t>Atmos Energy Corp</t>
  </si>
  <si>
    <t>Avista Corp</t>
  </si>
  <si>
    <t>American Water Works Co Inc</t>
  </si>
  <si>
    <t>American States Water Co</t>
  </si>
  <si>
    <t>Atlantica Yield plc</t>
  </si>
  <si>
    <t>Azure Power Global Ltd</t>
  </si>
  <si>
    <t>Brookfield Renewable Partners LP</t>
  </si>
  <si>
    <t>Brookfield Infrastructure Partners LP</t>
  </si>
  <si>
    <t>Brookfield Infrastructure Corp</t>
  </si>
  <si>
    <t>Black Hills Corp</t>
  </si>
  <si>
    <t>Boralex Inc</t>
  </si>
  <si>
    <t>Canadian Utilities Ltd</t>
  </si>
  <si>
    <t>Cadiz Inc</t>
  </si>
  <si>
    <t>Central Puerto Sa</t>
  </si>
  <si>
    <t>CMS Energy Corp</t>
  </si>
  <si>
    <t>Corning Natural Gas Holding Corp</t>
  </si>
  <si>
    <t>CenterPoint Energy Inc.</t>
  </si>
  <si>
    <t>Chesapeake Utilities Corp.</t>
  </si>
  <si>
    <t>Capital Power Corp</t>
  </si>
  <si>
    <t>Caribbean Utilities Co Ltd</t>
  </si>
  <si>
    <t>Consolidated Water Co. Ltd</t>
  </si>
  <si>
    <t>Clearway Energy Inc</t>
  </si>
  <si>
    <t>California Water Service Group</t>
  </si>
  <si>
    <t>Dominion Energy Inc</t>
  </si>
  <si>
    <t>DTE Energy Co</t>
  </si>
  <si>
    <t>Duke Energy Corp</t>
  </si>
  <si>
    <t>Centrais Eletricas Brasileiras Sa-Eletrobras</t>
  </si>
  <si>
    <t>Consolidated Edison Inc.</t>
  </si>
  <si>
    <t>Empresa Distribuidora y Comercializadora Norte SA</t>
  </si>
  <si>
    <t>EDP-Energias de Portugal SA</t>
  </si>
  <si>
    <t>El Paso Electric Co</t>
  </si>
  <si>
    <t>Edison International</t>
  </si>
  <si>
    <t>Ellomay Capital Ltd</t>
  </si>
  <si>
    <t>Emera Inc</t>
  </si>
  <si>
    <t>Engie SA</t>
  </si>
  <si>
    <t>Enel Americas SA</t>
  </si>
  <si>
    <t>Enel Chile SA</t>
  </si>
  <si>
    <t>Enel Ente Nazionale Per L'Energia Elettrica SPA, Roma</t>
  </si>
  <si>
    <t>Enel Generacion Chile SA</t>
  </si>
  <si>
    <t>E.ON SE</t>
  </si>
  <si>
    <t>Eversource Energy</t>
  </si>
  <si>
    <t>Entergy Corp.</t>
  </si>
  <si>
    <t>Etrion Corp</t>
  </si>
  <si>
    <t>EuroSite Power Inc</t>
  </si>
  <si>
    <t>Evergy Inc</t>
  </si>
  <si>
    <t>Exelon Corp</t>
  </si>
  <si>
    <t>FirstEnergy Corp.</t>
  </si>
  <si>
    <t>Ferrellgas Partners LP</t>
  </si>
  <si>
    <t>Fortis Inc</t>
  </si>
  <si>
    <t>Genie Energy Ltd</t>
  </si>
  <si>
    <t>Global Water Resources Inc</t>
  </si>
  <si>
    <t>Hawaiian Electric Industries Inc.</t>
  </si>
  <si>
    <t>Power Assets Holdings Ltd</t>
  </si>
  <si>
    <t>Huaneng Power International Inc</t>
  </si>
  <si>
    <t>Hydro One Ltd</t>
  </si>
  <si>
    <t>IDACORP Inc.</t>
  </si>
  <si>
    <t>Innergex Renewable Energy Inc</t>
  </si>
  <si>
    <t>Just Energy Group Inc</t>
  </si>
  <si>
    <t>Kenon Holdings Ltd</t>
  </si>
  <si>
    <t>Korea Electric Power Corp</t>
  </si>
  <si>
    <t>Alliant Energy Corp</t>
  </si>
  <si>
    <t>MDU Resources Group Inc.</t>
  </si>
  <si>
    <t>MGE Energy Inc</t>
  </si>
  <si>
    <t>Middlesex Water Co</t>
  </si>
  <si>
    <t>Maxim Power Corp</t>
  </si>
  <si>
    <t>NextEra Energy Inc</t>
  </si>
  <si>
    <t>NextEra Energy Partners LP</t>
  </si>
  <si>
    <t>National Fuel Gas Co</t>
  </si>
  <si>
    <t>National Grid plc</t>
  </si>
  <si>
    <t>NiSource Inc</t>
  </si>
  <si>
    <t>New Jersey Resources Corp</t>
  </si>
  <si>
    <t>NaiKun Wind Energy Group Inc</t>
  </si>
  <si>
    <t>Sunnova Energy International Inc</t>
  </si>
  <si>
    <t>Northland Power Inc</t>
  </si>
  <si>
    <t>NRG Energy Inc</t>
  </si>
  <si>
    <t>NorthWestern Corp</t>
  </si>
  <si>
    <t>Northwest Natural Holding Co</t>
  </si>
  <si>
    <t>OGE Energy Corp.</t>
  </si>
  <si>
    <t>ONE Gas Inc</t>
  </si>
  <si>
    <t>Ormat Technologies Inc</t>
  </si>
  <si>
    <t>Otter Tail Corp</t>
  </si>
  <si>
    <t>Pampa Energia SA</t>
  </si>
  <si>
    <t>PG&amp;E Corp</t>
  </si>
  <si>
    <t>Pure Cycle Corp</t>
  </si>
  <si>
    <t>Public Service Enterprise Group Inc</t>
  </si>
  <si>
    <t>PNM Resources Inc.</t>
  </si>
  <si>
    <t>Pinnacle West Capital Corp</t>
  </si>
  <si>
    <t>Portland General Electric Co</t>
  </si>
  <si>
    <t>PPL Corp</t>
  </si>
  <si>
    <t>PwrCor Inc</t>
  </si>
  <si>
    <t>Ticker</t>
  </si>
  <si>
    <t>Name</t>
  </si>
  <si>
    <t>Last</t>
  </si>
  <si>
    <t>RecvblTTM</t>
  </si>
  <si>
    <t>CashTTM</t>
  </si>
  <si>
    <t>CashEquivTTM</t>
  </si>
  <si>
    <t>AstCurOtherTTM</t>
  </si>
  <si>
    <t>AstCurTTM</t>
  </si>
  <si>
    <t>InventoryTTM</t>
  </si>
  <si>
    <t>InvstSTTTM</t>
  </si>
  <si>
    <t>WorkCapTTM</t>
  </si>
  <si>
    <t>AccumDepTTM</t>
  </si>
  <si>
    <t>InvstEqTTM</t>
  </si>
  <si>
    <t>GoodwillTTM</t>
  </si>
  <si>
    <t>GrossPlantTTM</t>
  </si>
  <si>
    <t>AstIntanTTM</t>
  </si>
  <si>
    <t>InvstAdvOtherTTM</t>
  </si>
  <si>
    <t>NetPlantTTM</t>
  </si>
  <si>
    <t>AstNonCurOtherTTM</t>
  </si>
  <si>
    <t>IntanOtherTTM</t>
  </si>
  <si>
    <t>AstTotTTM</t>
  </si>
  <si>
    <t>PayablesTTM</t>
  </si>
  <si>
    <t>LiabCurOtherTTM</t>
  </si>
  <si>
    <t>LiabCurTTM</t>
  </si>
  <si>
    <t>DbtSTTTM</t>
  </si>
  <si>
    <t>TxPayableTTM</t>
  </si>
  <si>
    <t>TxDfdICTTM</t>
  </si>
  <si>
    <t>DbtLTTTM</t>
  </si>
  <si>
    <t>FactSet</t>
  </si>
  <si>
    <t>Compustat</t>
  </si>
  <si>
    <t>Looking for ratios that have high N/A % for FactSet</t>
  </si>
  <si>
    <t>N/A counts:</t>
  </si>
  <si>
    <t>percent</t>
  </si>
  <si>
    <t>count</t>
  </si>
  <si>
    <t>RAMPF3M1Y</t>
  </si>
  <si>
    <t>Polaris Infrastructure Inc</t>
  </si>
  <si>
    <t>RGCO3M1Y</t>
  </si>
  <si>
    <t>RGC Resources Inc</t>
  </si>
  <si>
    <t>RWEOY3M1Y</t>
  </si>
  <si>
    <t>Rwe AG</t>
  </si>
  <si>
    <t>SAENF3M1Y</t>
  </si>
  <si>
    <t>Solar Alliance Energy Inc</t>
  </si>
  <si>
    <t>SGU3M1Y</t>
  </si>
  <si>
    <t>Star Group LP</t>
  </si>
  <si>
    <t>SJI3M1Y</t>
  </si>
  <si>
    <t>South Jersey Industries Inc.</t>
  </si>
  <si>
    <t>SJW3M1Y</t>
  </si>
  <si>
    <t>SJW Group</t>
  </si>
  <si>
    <t>SKYS3M1Y</t>
  </si>
  <si>
    <t>Sky Solar Holdings Ltd</t>
  </si>
  <si>
    <t>SO3M1Y</t>
  </si>
  <si>
    <t>Southern Co (The)</t>
  </si>
  <si>
    <t>SPH3M1Y</t>
  </si>
  <si>
    <t>Suburban Propane Partners LP</t>
  </si>
  <si>
    <t>SPKE3M1Y</t>
  </si>
  <si>
    <t>Spark Energy Inc</t>
  </si>
  <si>
    <t>SR3M1Y</t>
  </si>
  <si>
    <t>Spire Inc</t>
  </si>
  <si>
    <t>SRE3M1Y</t>
  </si>
  <si>
    <t>Sempra Energy</t>
  </si>
  <si>
    <t>SSEZY3M1Y</t>
  </si>
  <si>
    <t>Scottish and Southern Energy PLC</t>
  </si>
  <si>
    <t>SUME3M1Y</t>
  </si>
  <si>
    <t>Summer Energy Holdings Inc</t>
  </si>
  <si>
    <t>SUUIF3M1Y</t>
  </si>
  <si>
    <t>Superior Plus Corp</t>
  </si>
  <si>
    <t>SWX3M1Y</t>
  </si>
  <si>
    <t>Southwest Gas Holdings Inc</t>
  </si>
  <si>
    <t>TAC3M1Y</t>
  </si>
  <si>
    <t>TransAlta Corp</t>
  </si>
  <si>
    <t>TERP3M1Y</t>
  </si>
  <si>
    <t>TerraForm Power Inc</t>
  </si>
  <si>
    <t>TRSWF3M1Y</t>
  </si>
  <si>
    <t>TransAlta Renewables Inc</t>
  </si>
  <si>
    <t>UGI3M1Y</t>
  </si>
  <si>
    <t>UGI Corp</t>
  </si>
  <si>
    <t>UTL3M1Y</t>
  </si>
  <si>
    <t>Unitil Corp</t>
  </si>
  <si>
    <t>UUGRY3M1Y</t>
  </si>
  <si>
    <t>United Utilities Group PLC</t>
  </si>
  <si>
    <t>VEOEY3M1Y</t>
  </si>
  <si>
    <t>Veolia Environnement, Paris</t>
  </si>
  <si>
    <t>VRDSF3M1Y</t>
  </si>
  <si>
    <t>Viridis Holdings Corp</t>
  </si>
  <si>
    <t>VST3M1Y</t>
  </si>
  <si>
    <t>Vistra Energy Corp</t>
  </si>
  <si>
    <t>VVPR3M1Y</t>
  </si>
  <si>
    <t>VivioPower International Plc</t>
  </si>
  <si>
    <t>WEC3M1Y</t>
  </si>
  <si>
    <t>WEC Energy Group Inc</t>
  </si>
  <si>
    <t>WTRG3M1Y</t>
  </si>
  <si>
    <t>Essential Utilities Inc</t>
  </si>
  <si>
    <t>XEL3M1Y</t>
  </si>
  <si>
    <t>Xcel Energy Inc.</t>
  </si>
  <si>
    <t>YORW3M1Y</t>
  </si>
  <si>
    <t>York Water Co (The)</t>
  </si>
  <si>
    <t>need to rerun Cs to get all 131 rows</t>
  </si>
  <si>
    <t>Non NA count:</t>
  </si>
  <si>
    <t>Number with %Diff &gt;100%:</t>
  </si>
  <si>
    <t>Min diff%:</t>
  </si>
  <si>
    <t>Max diff%:</t>
  </si>
  <si>
    <t>AVG Diff%: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</si>
</sst>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1A468F"/>
      <name val="Verdana"/>
      <family val="2"/>
    </font>
    <font>
      <sz val="8"/>
      <color rgb="FFCD0A0A"/>
      <name val="Verdana"/>
      <family val="2"/>
    </font>
    <font>
      <sz val="8"/>
      <color rgb="FF888888"/>
      <name val="Verdana"/>
      <family val="2"/>
    </font>
    <font>
      <u/>
      <sz val="11"/>
      <color theme="10"/>
      <name val="Calibri"/>
      <family val="2"/>
      <scheme val="minor"/>
    </font>
    <font>
      <sz val="14"/>
      <color rgb="FF444444"/>
      <name val="Arial"/>
      <family val="2"/>
    </font>
    <font>
      <b/>
      <sz val="14"/>
      <color rgb="FF444444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DA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EDEDE"/>
      </bottom>
      <diagonal/>
    </border>
    <border>
      <left/>
      <right/>
      <top/>
      <bottom style="medium">
        <color rgb="FFEEEEEE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7" fillId="2" borderId="2" xfId="0" applyFont="1" applyFill="1" applyBorder="1" applyAlignment="1">
      <alignment horizontal="left" vertical="center"/>
    </xf>
    <xf numFmtId="9" fontId="0" fillId="0" borderId="0" xfId="0" applyNumberFormat="1"/>
    <xf numFmtId="0" fontId="9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0" fillId="5" borderId="0" xfId="0" applyFill="1" applyAlignme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quotePrefix="1" applyAlignment="1">
      <alignment horizontal="right"/>
    </xf>
    <xf numFmtId="1" fontId="10" fillId="0" borderId="0" xfId="0" applyNumberFormat="1" applyFont="1"/>
    <xf numFmtId="0" fontId="0" fillId="0" borderId="0" xfId="0" applyAlignment="1">
      <alignment wrapText="1"/>
    </xf>
    <xf numFmtId="0" fontId="6" fillId="2" borderId="1" xfId="1" applyFill="1" applyBorder="1" applyAlignment="1">
      <alignment horizontal="left" vertical="center" wrapText="1"/>
    </xf>
    <xf numFmtId="0" fontId="6" fillId="2" borderId="1" xfId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9" fontId="10" fillId="0" borderId="0" xfId="0" applyNumberFormat="1" applyFont="1"/>
    <xf numFmtId="0" fontId="10" fillId="0" borderId="0" xfId="0" applyFont="1"/>
    <xf numFmtId="0" fontId="1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jsScreen.paginateResults('sort',%20'7'));" TargetMode="External"/><Relationship Id="rId13" Type="http://schemas.openxmlformats.org/officeDocument/2006/relationships/hyperlink" Target="javascript:void(jsScreen.paginateResults('sort',%20'12'));" TargetMode="External"/><Relationship Id="rId18" Type="http://schemas.openxmlformats.org/officeDocument/2006/relationships/hyperlink" Target="javascript:void(jsScreen.paginateResults('sort',%20'17'));" TargetMode="External"/><Relationship Id="rId26" Type="http://schemas.openxmlformats.org/officeDocument/2006/relationships/hyperlink" Target="javascript:void(jsScreen.paginateResults('sort',%20'25'));" TargetMode="External"/><Relationship Id="rId3" Type="http://schemas.openxmlformats.org/officeDocument/2006/relationships/hyperlink" Target="javascript:void(jsScreen.paginateResults('sort',%20'2'));" TargetMode="External"/><Relationship Id="rId21" Type="http://schemas.openxmlformats.org/officeDocument/2006/relationships/hyperlink" Target="javascript:void(jsScreen.paginateResults('sort',%20'20'));" TargetMode="External"/><Relationship Id="rId7" Type="http://schemas.openxmlformats.org/officeDocument/2006/relationships/hyperlink" Target="javascript:void(jsScreen.paginateResults('sort',%20'6'));" TargetMode="External"/><Relationship Id="rId12" Type="http://schemas.openxmlformats.org/officeDocument/2006/relationships/hyperlink" Target="javascript:void(jsScreen.paginateResults('sort',%20'11'));" TargetMode="External"/><Relationship Id="rId17" Type="http://schemas.openxmlformats.org/officeDocument/2006/relationships/hyperlink" Target="javascript:void(jsScreen.paginateResults('sort',%20'16'));" TargetMode="External"/><Relationship Id="rId25" Type="http://schemas.openxmlformats.org/officeDocument/2006/relationships/hyperlink" Target="javascript:void(jsScreen.paginateResults('sort',%20'24'));" TargetMode="External"/><Relationship Id="rId2" Type="http://schemas.openxmlformats.org/officeDocument/2006/relationships/hyperlink" Target="javascript:void(jsScreen.paginateResults('sort',%20'1'));" TargetMode="External"/><Relationship Id="rId16" Type="http://schemas.openxmlformats.org/officeDocument/2006/relationships/hyperlink" Target="javascript:void(jsScreen.paginateResults('sort',%20'15'));" TargetMode="External"/><Relationship Id="rId20" Type="http://schemas.openxmlformats.org/officeDocument/2006/relationships/hyperlink" Target="javascript:void(jsScreen.paginateResults('sort',%20'19'));" TargetMode="External"/><Relationship Id="rId1" Type="http://schemas.openxmlformats.org/officeDocument/2006/relationships/hyperlink" Target="javascript:void(jsScreen.paginateResults('sort',%20'0'));" TargetMode="External"/><Relationship Id="rId6" Type="http://schemas.openxmlformats.org/officeDocument/2006/relationships/hyperlink" Target="javascript:void(jsScreen.paginateResults('sort',%20'5'));" TargetMode="External"/><Relationship Id="rId11" Type="http://schemas.openxmlformats.org/officeDocument/2006/relationships/hyperlink" Target="javascript:void(jsScreen.paginateResults('sort',%20'10'));" TargetMode="External"/><Relationship Id="rId24" Type="http://schemas.openxmlformats.org/officeDocument/2006/relationships/hyperlink" Target="javascript:void(jsScreen.paginateResults('sort',%20'23'));" TargetMode="External"/><Relationship Id="rId5" Type="http://schemas.openxmlformats.org/officeDocument/2006/relationships/hyperlink" Target="javascript:void(jsScreen.paginateResults('sort',%20'4'));" TargetMode="External"/><Relationship Id="rId15" Type="http://schemas.openxmlformats.org/officeDocument/2006/relationships/hyperlink" Target="javascript:void(jsScreen.paginateResults('sort',%20'14'));" TargetMode="External"/><Relationship Id="rId23" Type="http://schemas.openxmlformats.org/officeDocument/2006/relationships/hyperlink" Target="javascript:void(jsScreen.paginateResults('sort',%20'22'));" TargetMode="External"/><Relationship Id="rId28" Type="http://schemas.openxmlformats.org/officeDocument/2006/relationships/hyperlink" Target="javascript:void(jsScreen.paginateResults('sort',%20'27'));" TargetMode="External"/><Relationship Id="rId10" Type="http://schemas.openxmlformats.org/officeDocument/2006/relationships/hyperlink" Target="javascript:void(jsScreen.paginateResults('sort',%20'9'));" TargetMode="External"/><Relationship Id="rId19" Type="http://schemas.openxmlformats.org/officeDocument/2006/relationships/hyperlink" Target="javascript:void(jsScreen.paginateResults('sort',%20'18'));" TargetMode="External"/><Relationship Id="rId4" Type="http://schemas.openxmlformats.org/officeDocument/2006/relationships/hyperlink" Target="javascript:void(jsScreen.paginateResults('sort',%20'3'));" TargetMode="External"/><Relationship Id="rId9" Type="http://schemas.openxmlformats.org/officeDocument/2006/relationships/hyperlink" Target="javascript:void(jsScreen.paginateResults('sort',%20'8'));" TargetMode="External"/><Relationship Id="rId14" Type="http://schemas.openxmlformats.org/officeDocument/2006/relationships/hyperlink" Target="javascript:void(jsScreen.paginateResults('sort',%20'13'));" TargetMode="External"/><Relationship Id="rId22" Type="http://schemas.openxmlformats.org/officeDocument/2006/relationships/hyperlink" Target="javascript:void(jsScreen.paginateResults('sort',%20'21'));" TargetMode="External"/><Relationship Id="rId27" Type="http://schemas.openxmlformats.org/officeDocument/2006/relationships/hyperlink" Target="javascript:void(jsScreen.paginateResults('sort',%20'26')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2846-36E0-42E1-94FC-FFD015CAD751}">
  <dimension ref="A2:CI142"/>
  <sheetViews>
    <sheetView tabSelected="1" topLeftCell="BG1" workbookViewId="0">
      <selection activeCell="BK3" sqref="BK3"/>
    </sheetView>
  </sheetViews>
  <sheetFormatPr defaultRowHeight="15" x14ac:dyDescent="0.25"/>
  <cols>
    <col min="1" max="3" width="9.140625" style="9"/>
    <col min="4" max="4" width="19.85546875" style="9" customWidth="1"/>
    <col min="5" max="22" width="9.140625" style="9"/>
    <col min="23" max="23" width="9.85546875" style="9" customWidth="1"/>
    <col min="24" max="33" width="9.140625" style="9"/>
    <col min="34" max="34" width="28.28515625" style="9" customWidth="1"/>
    <col min="35" max="77" width="9.140625" style="9"/>
    <col min="78" max="78" width="9.5703125" style="9" customWidth="1"/>
    <col min="79" max="16384" width="9.140625" style="9"/>
  </cols>
  <sheetData>
    <row r="2" spans="1:87" x14ac:dyDescent="0.25">
      <c r="D2" s="28" t="s">
        <v>297</v>
      </c>
    </row>
    <row r="3" spans="1:87" x14ac:dyDescent="0.25">
      <c r="BJ3" s="29" t="s">
        <v>298</v>
      </c>
      <c r="BK3" s="30">
        <f>COUNT(BK12:BK142)</f>
        <v>122</v>
      </c>
      <c r="BL3" s="30">
        <f t="shared" ref="BL3:CI3" si="0">COUNT(BL12:BL142)</f>
        <v>127</v>
      </c>
      <c r="BM3" s="30">
        <f t="shared" si="0"/>
        <v>127</v>
      </c>
      <c r="BN3" s="30">
        <f t="shared" si="0"/>
        <v>125</v>
      </c>
      <c r="BO3" s="30">
        <f t="shared" si="0"/>
        <v>127</v>
      </c>
      <c r="BP3" s="30">
        <f t="shared" si="0"/>
        <v>109</v>
      </c>
      <c r="BQ3" s="30">
        <f t="shared" si="0"/>
        <v>43</v>
      </c>
      <c r="BR3" s="30">
        <f t="shared" si="0"/>
        <v>127</v>
      </c>
      <c r="BS3" s="30">
        <f t="shared" si="0"/>
        <v>85</v>
      </c>
      <c r="BT3" s="30">
        <f t="shared" si="0"/>
        <v>62</v>
      </c>
      <c r="BU3" s="30">
        <f t="shared" si="0"/>
        <v>85</v>
      </c>
      <c r="BV3" s="30">
        <f t="shared" si="0"/>
        <v>86</v>
      </c>
      <c r="BW3" s="30">
        <f t="shared" si="0"/>
        <v>101</v>
      </c>
      <c r="BX3" s="30">
        <f t="shared" si="0"/>
        <v>74</v>
      </c>
      <c r="BY3" s="30">
        <f t="shared" si="0"/>
        <v>126</v>
      </c>
      <c r="BZ3" s="30">
        <f t="shared" si="0"/>
        <v>124</v>
      </c>
      <c r="CA3" s="30">
        <f t="shared" si="0"/>
        <v>96</v>
      </c>
      <c r="CB3" s="30">
        <f t="shared" si="0"/>
        <v>128</v>
      </c>
      <c r="CC3" s="30">
        <f t="shared" si="0"/>
        <v>118</v>
      </c>
      <c r="CD3" s="30">
        <f t="shared" si="0"/>
        <v>126</v>
      </c>
      <c r="CE3" s="30">
        <f t="shared" si="0"/>
        <v>127</v>
      </c>
      <c r="CF3" s="30">
        <f t="shared" si="0"/>
        <v>126</v>
      </c>
      <c r="CG3" s="30">
        <f t="shared" si="0"/>
        <v>51</v>
      </c>
      <c r="CH3" s="30">
        <f t="shared" si="0"/>
        <v>115</v>
      </c>
      <c r="CI3" s="30">
        <f t="shared" si="0"/>
        <v>125</v>
      </c>
    </row>
    <row r="4" spans="1:87" x14ac:dyDescent="0.25">
      <c r="D4" s="13" t="s">
        <v>231</v>
      </c>
      <c r="E4"/>
      <c r="F4"/>
      <c r="BJ4" s="31" t="s">
        <v>299</v>
      </c>
      <c r="BK4" s="30">
        <f t="shared" ref="BK4:BZ4" si="1">COUNTIF(BK12:BK142,"&gt;.99") +COUNTIF(BK12:BK142,"&lt;-.99")</f>
        <v>1</v>
      </c>
      <c r="BL4" s="30">
        <f t="shared" si="1"/>
        <v>2</v>
      </c>
      <c r="BM4" s="30">
        <f t="shared" si="1"/>
        <v>5</v>
      </c>
      <c r="BN4" s="32">
        <f t="shared" si="1"/>
        <v>32</v>
      </c>
      <c r="BO4" s="30">
        <f t="shared" si="1"/>
        <v>4</v>
      </c>
      <c r="BP4" s="30">
        <f t="shared" si="1"/>
        <v>3</v>
      </c>
      <c r="BQ4" s="30">
        <f t="shared" si="1"/>
        <v>22</v>
      </c>
      <c r="BR4" s="30">
        <f t="shared" si="1"/>
        <v>5</v>
      </c>
      <c r="BS4" s="30">
        <f t="shared" si="1"/>
        <v>2</v>
      </c>
      <c r="BT4" s="30">
        <f t="shared" si="1"/>
        <v>19</v>
      </c>
      <c r="BU4" s="30">
        <f t="shared" si="1"/>
        <v>8</v>
      </c>
      <c r="BV4" s="30">
        <f t="shared" si="1"/>
        <v>1</v>
      </c>
      <c r="BW4" s="30">
        <f t="shared" si="1"/>
        <v>6</v>
      </c>
      <c r="BX4" s="32">
        <f t="shared" si="1"/>
        <v>26</v>
      </c>
      <c r="BY4" s="30">
        <f t="shared" si="1"/>
        <v>4</v>
      </c>
      <c r="BZ4" s="32">
        <f t="shared" si="1"/>
        <v>91</v>
      </c>
      <c r="CA4" s="32">
        <f>COUNTIF(CA12:CA142,"&gt;.99") +COUNTIF(CA12:CA142,"&lt;-.99")</f>
        <v>50</v>
      </c>
      <c r="CB4" s="30">
        <f t="shared" ref="CB4:CI4" si="2">COUNTIF(CB12:CB142,"&gt;.99") +COUNTIF(CB12:CB142,"&lt;-.99")</f>
        <v>2</v>
      </c>
      <c r="CC4" s="30">
        <f t="shared" si="2"/>
        <v>6</v>
      </c>
      <c r="CD4" s="30">
        <f t="shared" si="2"/>
        <v>14</v>
      </c>
      <c r="CE4" s="30">
        <f t="shared" si="2"/>
        <v>2</v>
      </c>
      <c r="CF4" s="30">
        <f t="shared" si="2"/>
        <v>1</v>
      </c>
      <c r="CG4" s="30">
        <f t="shared" si="2"/>
        <v>6</v>
      </c>
      <c r="CH4" s="32">
        <f t="shared" si="2"/>
        <v>25</v>
      </c>
      <c r="CI4" s="30">
        <f t="shared" si="2"/>
        <v>2</v>
      </c>
    </row>
    <row r="5" spans="1:87" x14ac:dyDescent="0.25">
      <c r="D5"/>
      <c r="E5" s="6" t="s">
        <v>232</v>
      </c>
      <c r="F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</row>
    <row r="6" spans="1:87" x14ac:dyDescent="0.25">
      <c r="D6"/>
      <c r="E6" s="14" t="s">
        <v>230</v>
      </c>
      <c r="F6">
        <f>COUNTIF(F$12:F$111,"N/A")</f>
        <v>6</v>
      </c>
      <c r="G6">
        <f t="shared" ref="G6:AD6" si="3">COUNTIF(G$12:G$111,"N/A")</f>
        <v>0</v>
      </c>
      <c r="H6">
        <f t="shared" si="3"/>
        <v>0</v>
      </c>
      <c r="I6">
        <f t="shared" si="3"/>
        <v>0</v>
      </c>
      <c r="J6">
        <f t="shared" si="3"/>
        <v>0</v>
      </c>
      <c r="K6">
        <f t="shared" si="3"/>
        <v>3</v>
      </c>
      <c r="L6">
        <f t="shared" si="3"/>
        <v>5</v>
      </c>
      <c r="M6">
        <f t="shared" si="3"/>
        <v>0</v>
      </c>
      <c r="N6">
        <f t="shared" si="3"/>
        <v>1</v>
      </c>
      <c r="O6">
        <f t="shared" si="3"/>
        <v>49</v>
      </c>
      <c r="P6">
        <f t="shared" si="3"/>
        <v>2</v>
      </c>
      <c r="Q6">
        <f t="shared" si="3"/>
        <v>1</v>
      </c>
      <c r="R6">
        <f t="shared" si="3"/>
        <v>4</v>
      </c>
      <c r="S6">
        <f t="shared" si="3"/>
        <v>31</v>
      </c>
      <c r="T6">
        <f t="shared" si="3"/>
        <v>1</v>
      </c>
      <c r="U6">
        <f t="shared" si="3"/>
        <v>0</v>
      </c>
      <c r="V6">
        <f t="shared" si="3"/>
        <v>25</v>
      </c>
      <c r="W6">
        <f t="shared" si="3"/>
        <v>0</v>
      </c>
      <c r="X6">
        <f t="shared" si="3"/>
        <v>8</v>
      </c>
      <c r="Y6">
        <f t="shared" si="3"/>
        <v>0</v>
      </c>
      <c r="Z6">
        <f t="shared" si="3"/>
        <v>0</v>
      </c>
      <c r="AA6">
        <f t="shared" si="3"/>
        <v>0</v>
      </c>
      <c r="AB6">
        <f t="shared" si="3"/>
        <v>30</v>
      </c>
      <c r="AC6">
        <f t="shared" si="3"/>
        <v>3</v>
      </c>
      <c r="AD6">
        <f t="shared" si="3"/>
        <v>0</v>
      </c>
      <c r="BJ6" s="29" t="s">
        <v>300</v>
      </c>
      <c r="BK6" s="12">
        <f t="shared" ref="BK6:CI6" si="4">MIN(BK12:BK509)</f>
        <v>-0.77679637144903313</v>
      </c>
      <c r="BL6" s="12">
        <f t="shared" si="4"/>
        <v>-0.96639048093695479</v>
      </c>
      <c r="BM6" s="12">
        <f t="shared" si="4"/>
        <v>-0.68132854578096946</v>
      </c>
      <c r="BN6" s="12">
        <f t="shared" si="4"/>
        <v>-0.60526315789473684</v>
      </c>
      <c r="BO6" s="12">
        <f t="shared" si="4"/>
        <v>-9.090909090909087E-2</v>
      </c>
      <c r="BP6" s="12">
        <f t="shared" si="4"/>
        <v>-1</v>
      </c>
      <c r="BQ6" s="12">
        <f t="shared" si="4"/>
        <v>-1</v>
      </c>
      <c r="BR6" s="12">
        <f t="shared" si="4"/>
        <v>-0.37978923860702068</v>
      </c>
      <c r="BS6" s="12">
        <f t="shared" si="4"/>
        <v>-0.21557411045623229</v>
      </c>
      <c r="BT6" s="12">
        <f t="shared" si="4"/>
        <v>-1</v>
      </c>
      <c r="BU6" s="12">
        <f t="shared" si="4"/>
        <v>-0.40480456932827169</v>
      </c>
      <c r="BV6" s="12">
        <f t="shared" si="4"/>
        <v>-9.8342907466207649E-2</v>
      </c>
      <c r="BW6" s="12">
        <f t="shared" si="4"/>
        <v>-1</v>
      </c>
      <c r="BX6" s="12">
        <f t="shared" si="4"/>
        <v>-1</v>
      </c>
      <c r="BY6" s="12">
        <f t="shared" si="4"/>
        <v>-0.18052437554091916</v>
      </c>
      <c r="BZ6" s="12">
        <f t="shared" si="4"/>
        <v>-0.27321023092412489</v>
      </c>
      <c r="CA6" s="12">
        <f t="shared" si="4"/>
        <v>-1</v>
      </c>
      <c r="CB6" s="12">
        <f t="shared" si="4"/>
        <v>-0.1604088841751678</v>
      </c>
      <c r="CC6" s="12">
        <f t="shared" si="4"/>
        <v>-0.50613496932515334</v>
      </c>
      <c r="CD6" s="12">
        <f t="shared" si="4"/>
        <v>-0.69596873515845736</v>
      </c>
      <c r="CE6" s="12">
        <f t="shared" si="4"/>
        <v>-0.24682603225437505</v>
      </c>
      <c r="CF6" s="12">
        <f t="shared" si="4"/>
        <v>-0.62154894227321622</v>
      </c>
      <c r="CG6" s="12">
        <f t="shared" si="4"/>
        <v>-0.76440744997713594</v>
      </c>
      <c r="CH6" s="12">
        <f t="shared" si="4"/>
        <v>-147.20129345189974</v>
      </c>
      <c r="CI6" s="12">
        <f t="shared" si="4"/>
        <v>-0.67886753055333782</v>
      </c>
    </row>
    <row r="7" spans="1:87" x14ac:dyDescent="0.25">
      <c r="D7"/>
      <c r="E7" s="14" t="s">
        <v>229</v>
      </c>
      <c r="F7">
        <f>COUNTIF(AJ$12:AJ$111,"N/A")</f>
        <v>1</v>
      </c>
      <c r="G7">
        <f t="shared" ref="G7:AD7" si="5">COUNTIF(AK$12:AK$111,"N/A")</f>
        <v>1</v>
      </c>
      <c r="H7">
        <f t="shared" si="5"/>
        <v>1</v>
      </c>
      <c r="I7">
        <f t="shared" si="5"/>
        <v>2</v>
      </c>
      <c r="J7">
        <f t="shared" si="5"/>
        <v>2</v>
      </c>
      <c r="K7">
        <f t="shared" si="5"/>
        <v>1</v>
      </c>
      <c r="L7">
        <f t="shared" si="5"/>
        <v>7</v>
      </c>
      <c r="M7">
        <f t="shared" si="5"/>
        <v>2</v>
      </c>
      <c r="N7">
        <f t="shared" si="5"/>
        <v>35</v>
      </c>
      <c r="O7">
        <f t="shared" si="5"/>
        <v>1</v>
      </c>
      <c r="P7">
        <f t="shared" si="5"/>
        <v>1</v>
      </c>
      <c r="Q7">
        <f>COUNTIF(AU$12:AU$111,"N/A")</f>
        <v>34</v>
      </c>
      <c r="R7">
        <f t="shared" si="5"/>
        <v>17</v>
      </c>
      <c r="S7">
        <f t="shared" si="5"/>
        <v>1</v>
      </c>
      <c r="T7">
        <f t="shared" si="5"/>
        <v>1</v>
      </c>
      <c r="U7">
        <f t="shared" si="5"/>
        <v>1</v>
      </c>
      <c r="V7">
        <f t="shared" si="5"/>
        <v>1</v>
      </c>
      <c r="W7">
        <f t="shared" si="5"/>
        <v>1</v>
      </c>
      <c r="X7">
        <f t="shared" si="5"/>
        <v>2</v>
      </c>
      <c r="Y7">
        <f t="shared" si="5"/>
        <v>2</v>
      </c>
      <c r="Z7">
        <f t="shared" si="5"/>
        <v>2</v>
      </c>
      <c r="AA7">
        <f t="shared" si="5"/>
        <v>0</v>
      </c>
      <c r="AB7">
        <f t="shared" si="5"/>
        <v>60</v>
      </c>
      <c r="AC7">
        <f t="shared" si="5"/>
        <v>8</v>
      </c>
      <c r="AD7">
        <f t="shared" si="5"/>
        <v>0</v>
      </c>
      <c r="BJ7" s="29" t="s">
        <v>301</v>
      </c>
      <c r="BK7" s="12">
        <f t="shared" ref="BK7:CI7" si="6">MAX(BK12:BK509)</f>
        <v>1.0072138872526941</v>
      </c>
      <c r="BL7" s="12">
        <f t="shared" si="6"/>
        <v>2.3615520282186946</v>
      </c>
      <c r="BM7" s="12">
        <f t="shared" si="6"/>
        <v>2.0209677419354839</v>
      </c>
      <c r="BN7" s="12">
        <f t="shared" si="6"/>
        <v>385.03125</v>
      </c>
      <c r="BO7" s="12">
        <f t="shared" si="6"/>
        <v>1.3174043581508721</v>
      </c>
      <c r="BP7" s="12">
        <f t="shared" si="6"/>
        <v>1.0457164234942014</v>
      </c>
      <c r="BQ7" s="12">
        <f t="shared" si="6"/>
        <v>28.659574468085104</v>
      </c>
      <c r="BR7" s="12">
        <f t="shared" si="6"/>
        <v>2.5496915695681976</v>
      </c>
      <c r="BS7" s="12">
        <f t="shared" si="6"/>
        <v>0.99779968606062464</v>
      </c>
      <c r="BT7" s="12">
        <f t="shared" si="6"/>
        <v>0.85679105621229046</v>
      </c>
      <c r="BU7" s="12">
        <f t="shared" si="6"/>
        <v>10.333333333333336</v>
      </c>
      <c r="BV7" s="12">
        <f t="shared" si="6"/>
        <v>1.0025342023188086</v>
      </c>
      <c r="BW7" s="12">
        <f t="shared" si="6"/>
        <v>2.714285714285714</v>
      </c>
      <c r="BX7" s="12">
        <f t="shared" si="6"/>
        <v>1247.2115384615386</v>
      </c>
      <c r="BY7" s="12">
        <f t="shared" si="6"/>
        <v>1.270595309681299</v>
      </c>
      <c r="BZ7" s="12">
        <f t="shared" si="6"/>
        <v>31827</v>
      </c>
      <c r="CA7" s="12">
        <f t="shared" si="6"/>
        <v>0.3269543782909814</v>
      </c>
      <c r="CB7" s="12">
        <f t="shared" si="6"/>
        <v>1.1828275644065114</v>
      </c>
      <c r="CC7" s="12">
        <f t="shared" si="6"/>
        <v>2.3008504038080972</v>
      </c>
      <c r="CD7" s="12">
        <f t="shared" si="6"/>
        <v>9.9178217821782191</v>
      </c>
      <c r="CE7" s="12">
        <f t="shared" si="6"/>
        <v>1.2826083180953187</v>
      </c>
      <c r="CF7" s="12">
        <f t="shared" si="6"/>
        <v>1.213198151827823</v>
      </c>
      <c r="CG7" s="12">
        <f t="shared" si="6"/>
        <v>62.564705882352939</v>
      </c>
      <c r="CH7" s="12">
        <f t="shared" si="6"/>
        <v>46.524110671936754</v>
      </c>
      <c r="CI7" s="12">
        <f t="shared" si="6"/>
        <v>1.3069863485143971</v>
      </c>
    </row>
    <row r="8" spans="1:87" x14ac:dyDescent="0.25">
      <c r="D8"/>
      <c r="E8" t="s">
        <v>233</v>
      </c>
      <c r="F8" s="12">
        <f>(F7-F6)/F6</f>
        <v>-0.83333333333333337</v>
      </c>
      <c r="G8" s="12" t="e">
        <f t="shared" ref="G8:AD8" si="7">(G7-G6)/G6</f>
        <v>#DIV/0!</v>
      </c>
      <c r="H8" s="12" t="e">
        <f t="shared" si="7"/>
        <v>#DIV/0!</v>
      </c>
      <c r="I8" s="12" t="e">
        <f t="shared" si="7"/>
        <v>#DIV/0!</v>
      </c>
      <c r="J8" s="12" t="e">
        <f t="shared" si="7"/>
        <v>#DIV/0!</v>
      </c>
      <c r="K8" s="12">
        <f t="shared" si="7"/>
        <v>-0.66666666666666663</v>
      </c>
      <c r="L8" s="12">
        <f t="shared" si="7"/>
        <v>0.4</v>
      </c>
      <c r="M8" s="12" t="e">
        <f t="shared" si="7"/>
        <v>#DIV/0!</v>
      </c>
      <c r="N8" s="12">
        <f t="shared" si="7"/>
        <v>34</v>
      </c>
      <c r="O8" s="12">
        <f t="shared" si="7"/>
        <v>-0.97959183673469385</v>
      </c>
      <c r="P8" s="12">
        <f t="shared" si="7"/>
        <v>-0.5</v>
      </c>
      <c r="Q8" s="39">
        <f t="shared" si="7"/>
        <v>33</v>
      </c>
      <c r="R8" s="12">
        <f t="shared" si="7"/>
        <v>3.25</v>
      </c>
      <c r="S8" s="12">
        <f t="shared" si="7"/>
        <v>-0.967741935483871</v>
      </c>
      <c r="T8" s="12">
        <f t="shared" si="7"/>
        <v>0</v>
      </c>
      <c r="U8" s="12" t="e">
        <f t="shared" si="7"/>
        <v>#DIV/0!</v>
      </c>
      <c r="V8" s="12">
        <f t="shared" si="7"/>
        <v>-0.96</v>
      </c>
      <c r="W8" s="12" t="e">
        <f t="shared" si="7"/>
        <v>#DIV/0!</v>
      </c>
      <c r="X8" s="12">
        <f t="shared" si="7"/>
        <v>-0.75</v>
      </c>
      <c r="Y8" s="12" t="e">
        <f t="shared" si="7"/>
        <v>#DIV/0!</v>
      </c>
      <c r="Z8" s="12" t="e">
        <f t="shared" si="7"/>
        <v>#DIV/0!</v>
      </c>
      <c r="AA8" s="12" t="e">
        <f t="shared" si="7"/>
        <v>#DIV/0!</v>
      </c>
      <c r="AB8" s="39">
        <f t="shared" si="7"/>
        <v>1</v>
      </c>
      <c r="AC8" s="12">
        <f t="shared" si="7"/>
        <v>1.6666666666666667</v>
      </c>
      <c r="AD8" s="12" t="e">
        <f t="shared" si="7"/>
        <v>#DIV/0!</v>
      </c>
      <c r="BJ8" s="29" t="s">
        <v>302</v>
      </c>
      <c r="BK8" s="12">
        <f>AVERAGE(BK12:BK509)</f>
        <v>-0.11021400323818877</v>
      </c>
      <c r="BL8" s="12">
        <f t="shared" ref="BL8:CI8" si="8">AVERAGE(BL12:BL509)</f>
        <v>-3.6064204203165279E-2</v>
      </c>
      <c r="BM8" s="12">
        <f t="shared" si="8"/>
        <v>5.4624089292500587E-2</v>
      </c>
      <c r="BN8" s="12">
        <f t="shared" si="8"/>
        <v>3.856043385164063</v>
      </c>
      <c r="BO8" s="12">
        <f t="shared" si="8"/>
        <v>6.1234353278308708E-2</v>
      </c>
      <c r="BP8" s="12">
        <f t="shared" si="8"/>
        <v>4.5622589231747043E-2</v>
      </c>
      <c r="BQ8" s="12">
        <f t="shared" si="8"/>
        <v>1.3561092176668119</v>
      </c>
      <c r="BR8" s="12">
        <f t="shared" si="8"/>
        <v>8.7132709449855988E-2</v>
      </c>
      <c r="BS8" s="12">
        <f t="shared" si="8"/>
        <v>3.8803193395655577E-2</v>
      </c>
      <c r="BT8" s="12">
        <f t="shared" si="8"/>
        <v>-0.48556556902447362</v>
      </c>
      <c r="BU8" s="12">
        <f t="shared" si="8"/>
        <v>0.27909244304014696</v>
      </c>
      <c r="BV8" s="12">
        <f t="shared" si="8"/>
        <v>4.234422346459648E-2</v>
      </c>
      <c r="BW8" s="12">
        <f t="shared" si="8"/>
        <v>5.5806683829518436E-2</v>
      </c>
      <c r="BX8" s="12">
        <f t="shared" si="8"/>
        <v>17.583439324892041</v>
      </c>
      <c r="BY8" s="12">
        <f t="shared" si="8"/>
        <v>5.5287634908801821E-2</v>
      </c>
      <c r="BZ8" s="12">
        <f t="shared" si="8"/>
        <v>275.92408568599899</v>
      </c>
      <c r="CA8" s="12">
        <f t="shared" si="8"/>
        <v>-0.82619958757452816</v>
      </c>
      <c r="CB8" s="12">
        <f t="shared" si="8"/>
        <v>5.1503242068099801E-2</v>
      </c>
      <c r="CC8" s="12">
        <f t="shared" si="8"/>
        <v>0.13022388331062992</v>
      </c>
      <c r="CD8" s="12">
        <f t="shared" si="8"/>
        <v>0.29721905644562541</v>
      </c>
      <c r="CE8" s="12">
        <f t="shared" si="8"/>
        <v>5.5611773697965328E-2</v>
      </c>
      <c r="CF8" s="12">
        <f t="shared" si="8"/>
        <v>5.4765000705544832E-2</v>
      </c>
      <c r="CG8" s="12">
        <f t="shared" si="8"/>
        <v>1.5960422636057252</v>
      </c>
      <c r="CH8" s="12">
        <f t="shared" si="8"/>
        <v>-1.7591907872171448</v>
      </c>
      <c r="CI8" s="12">
        <f t="shared" si="8"/>
        <v>4.7890512801108558E-2</v>
      </c>
    </row>
    <row r="9" spans="1:87" x14ac:dyDescent="0.25">
      <c r="D9"/>
      <c r="E9" t="s">
        <v>234</v>
      </c>
      <c r="F9">
        <f>F7-F6</f>
        <v>-5</v>
      </c>
      <c r="G9">
        <f t="shared" ref="G9:AD9" si="9">G7-G6</f>
        <v>1</v>
      </c>
      <c r="H9">
        <f t="shared" si="9"/>
        <v>1</v>
      </c>
      <c r="I9">
        <f t="shared" si="9"/>
        <v>2</v>
      </c>
      <c r="J9">
        <f t="shared" si="9"/>
        <v>2</v>
      </c>
      <c r="K9">
        <f t="shared" si="9"/>
        <v>-2</v>
      </c>
      <c r="L9">
        <f t="shared" si="9"/>
        <v>2</v>
      </c>
      <c r="M9">
        <f t="shared" si="9"/>
        <v>2</v>
      </c>
      <c r="N9">
        <f t="shared" si="9"/>
        <v>34</v>
      </c>
      <c r="O9">
        <f t="shared" si="9"/>
        <v>-48</v>
      </c>
      <c r="P9">
        <f t="shared" si="9"/>
        <v>-1</v>
      </c>
      <c r="Q9" s="40">
        <f t="shared" si="9"/>
        <v>33</v>
      </c>
      <c r="R9">
        <f t="shared" si="9"/>
        <v>13</v>
      </c>
      <c r="S9">
        <f t="shared" si="9"/>
        <v>-30</v>
      </c>
      <c r="T9">
        <f t="shared" si="9"/>
        <v>0</v>
      </c>
      <c r="U9">
        <f t="shared" si="9"/>
        <v>1</v>
      </c>
      <c r="V9">
        <f t="shared" si="9"/>
        <v>-24</v>
      </c>
      <c r="W9">
        <f t="shared" si="9"/>
        <v>1</v>
      </c>
      <c r="X9">
        <f t="shared" si="9"/>
        <v>-6</v>
      </c>
      <c r="Y9">
        <f t="shared" si="9"/>
        <v>2</v>
      </c>
      <c r="Z9">
        <f t="shared" si="9"/>
        <v>2</v>
      </c>
      <c r="AA9">
        <f t="shared" si="9"/>
        <v>0</v>
      </c>
      <c r="AB9" s="40">
        <f t="shared" si="9"/>
        <v>30</v>
      </c>
      <c r="AC9">
        <f t="shared" si="9"/>
        <v>5</v>
      </c>
      <c r="AD9">
        <f t="shared" si="9"/>
        <v>0</v>
      </c>
      <c r="BI9"/>
      <c r="BJ9"/>
      <c r="BK9"/>
    </row>
    <row r="10" spans="1:87" ht="18.75" thickBot="1" x14ac:dyDescent="0.3">
      <c r="C10" s="10" t="s">
        <v>230</v>
      </c>
      <c r="AF10" s="11"/>
      <c r="AG10" s="5" t="s">
        <v>229</v>
      </c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/>
      <c r="BJ10"/>
      <c r="BK10"/>
      <c r="BX10" s="41"/>
    </row>
    <row r="11" spans="1:87" ht="18.75" customHeight="1" thickBot="1" x14ac:dyDescent="0.3">
      <c r="A11" s="33"/>
      <c r="B11" s="33"/>
      <c r="C11" s="34" t="s">
        <v>201</v>
      </c>
      <c r="D11" s="34" t="s">
        <v>202</v>
      </c>
      <c r="E11" s="35" t="s">
        <v>203</v>
      </c>
      <c r="F11" s="35" t="s">
        <v>204</v>
      </c>
      <c r="G11" s="35" t="s">
        <v>205</v>
      </c>
      <c r="H11" s="35" t="s">
        <v>206</v>
      </c>
      <c r="I11" s="35" t="s">
        <v>207</v>
      </c>
      <c r="J11" s="35" t="s">
        <v>208</v>
      </c>
      <c r="K11" s="35" t="s">
        <v>209</v>
      </c>
      <c r="L11" s="35" t="s">
        <v>210</v>
      </c>
      <c r="M11" s="35" t="s">
        <v>211</v>
      </c>
      <c r="N11" s="35" t="s">
        <v>212</v>
      </c>
      <c r="O11" s="35" t="s">
        <v>213</v>
      </c>
      <c r="P11" s="35" t="s">
        <v>214</v>
      </c>
      <c r="Q11" s="35" t="s">
        <v>215</v>
      </c>
      <c r="R11" s="35" t="s">
        <v>216</v>
      </c>
      <c r="S11" s="35" t="s">
        <v>217</v>
      </c>
      <c r="T11" s="35" t="s">
        <v>218</v>
      </c>
      <c r="U11" s="35" t="s">
        <v>219</v>
      </c>
      <c r="V11" s="35" t="s">
        <v>220</v>
      </c>
      <c r="W11" s="35" t="s">
        <v>221</v>
      </c>
      <c r="X11" s="35" t="s">
        <v>222</v>
      </c>
      <c r="Y11" s="35" t="s">
        <v>223</v>
      </c>
      <c r="Z11" s="35" t="s">
        <v>224</v>
      </c>
      <c r="AA11" s="35" t="s">
        <v>225</v>
      </c>
      <c r="AB11" s="35" t="s">
        <v>226</v>
      </c>
      <c r="AC11" s="35" t="s">
        <v>227</v>
      </c>
      <c r="AD11" s="35" t="s">
        <v>228</v>
      </c>
      <c r="AE11" s="33"/>
      <c r="AF11" s="36"/>
      <c r="AG11" s="36" t="s">
        <v>201</v>
      </c>
      <c r="AH11" s="36" t="s">
        <v>202</v>
      </c>
      <c r="AI11" s="37" t="s">
        <v>203</v>
      </c>
      <c r="AJ11" s="37" t="s">
        <v>204</v>
      </c>
      <c r="AK11" s="37" t="s">
        <v>205</v>
      </c>
      <c r="AL11" s="37" t="s">
        <v>206</v>
      </c>
      <c r="AM11" s="37" t="s">
        <v>207</v>
      </c>
      <c r="AN11" s="37" t="s">
        <v>208</v>
      </c>
      <c r="AO11" s="37" t="s">
        <v>209</v>
      </c>
      <c r="AP11" s="37" t="s">
        <v>210</v>
      </c>
      <c r="AQ11" s="37" t="s">
        <v>211</v>
      </c>
      <c r="AR11" s="37" t="s">
        <v>212</v>
      </c>
      <c r="AS11" s="37" t="s">
        <v>213</v>
      </c>
      <c r="AT11" s="37" t="s">
        <v>214</v>
      </c>
      <c r="AU11" s="37" t="s">
        <v>215</v>
      </c>
      <c r="AV11" s="37" t="s">
        <v>216</v>
      </c>
      <c r="AW11" s="37" t="s">
        <v>217</v>
      </c>
      <c r="AX11" s="37" t="s">
        <v>218</v>
      </c>
      <c r="AY11" s="37" t="s">
        <v>219</v>
      </c>
      <c r="AZ11" s="37" t="s">
        <v>220</v>
      </c>
      <c r="BA11" s="37" t="s">
        <v>221</v>
      </c>
      <c r="BB11" s="37" t="s">
        <v>222</v>
      </c>
      <c r="BC11" s="37" t="s">
        <v>223</v>
      </c>
      <c r="BD11" s="37" t="s">
        <v>224</v>
      </c>
      <c r="BE11" s="37" t="s">
        <v>225</v>
      </c>
      <c r="BF11" s="37" t="s">
        <v>226</v>
      </c>
      <c r="BG11" s="37" t="s">
        <v>227</v>
      </c>
      <c r="BH11" s="37" t="s">
        <v>228</v>
      </c>
      <c r="BI11" s="33"/>
      <c r="BJ11" s="33"/>
      <c r="BK11" s="37" t="s">
        <v>204</v>
      </c>
      <c r="BL11" s="37" t="s">
        <v>205</v>
      </c>
      <c r="BM11" s="37" t="s">
        <v>206</v>
      </c>
      <c r="BN11" s="38" t="s">
        <v>207</v>
      </c>
      <c r="BO11" s="37" t="s">
        <v>208</v>
      </c>
      <c r="BP11" s="37" t="s">
        <v>209</v>
      </c>
      <c r="BQ11" s="37" t="s">
        <v>210</v>
      </c>
      <c r="BR11" s="37" t="s">
        <v>211</v>
      </c>
      <c r="BS11" s="37" t="s">
        <v>212</v>
      </c>
      <c r="BT11" s="37" t="s">
        <v>213</v>
      </c>
      <c r="BU11" s="37" t="s">
        <v>214</v>
      </c>
      <c r="BV11" s="37" t="s">
        <v>215</v>
      </c>
      <c r="BW11" s="37" t="s">
        <v>216</v>
      </c>
      <c r="BX11" s="38" t="s">
        <v>217</v>
      </c>
      <c r="BY11" s="37" t="s">
        <v>218</v>
      </c>
      <c r="BZ11" s="38" t="s">
        <v>219</v>
      </c>
      <c r="CA11" s="38" t="s">
        <v>220</v>
      </c>
      <c r="CB11" s="37" t="s">
        <v>221</v>
      </c>
      <c r="CC11" s="37" t="s">
        <v>222</v>
      </c>
      <c r="CD11" s="37" t="s">
        <v>223</v>
      </c>
      <c r="CE11" s="37" t="s">
        <v>224</v>
      </c>
      <c r="CF11" s="37" t="s">
        <v>225</v>
      </c>
      <c r="CG11" s="37" t="s">
        <v>226</v>
      </c>
      <c r="CH11" s="38" t="s">
        <v>227</v>
      </c>
      <c r="CI11" s="37" t="s">
        <v>228</v>
      </c>
    </row>
    <row r="12" spans="1:87" ht="15.75" thickBot="1" x14ac:dyDescent="0.3">
      <c r="C12" s="1" t="s">
        <v>0</v>
      </c>
      <c r="D12" s="15" t="s">
        <v>100</v>
      </c>
      <c r="E12" s="16">
        <v>26.88</v>
      </c>
      <c r="F12" s="16">
        <v>511.95</v>
      </c>
      <c r="G12" s="16">
        <v>737.9</v>
      </c>
      <c r="H12" s="16">
        <v>737.9</v>
      </c>
      <c r="I12" s="16">
        <v>951.98</v>
      </c>
      <c r="J12" s="17">
        <v>2258.1799999999998</v>
      </c>
      <c r="K12" s="16">
        <v>56.35</v>
      </c>
      <c r="L12" s="16">
        <v>0</v>
      </c>
      <c r="M12" s="16">
        <v>773.16</v>
      </c>
      <c r="N12" s="17">
        <v>4339.6499999999996</v>
      </c>
      <c r="O12" s="16" t="s">
        <v>101</v>
      </c>
      <c r="P12" s="16">
        <v>61.43</v>
      </c>
      <c r="Q12" s="17">
        <v>17749.77</v>
      </c>
      <c r="R12" s="16">
        <v>124.26</v>
      </c>
      <c r="S12" s="16" t="s">
        <v>101</v>
      </c>
      <c r="T12" s="17">
        <v>13410.12</v>
      </c>
      <c r="U12" s="17">
        <v>1231.5999999999999</v>
      </c>
      <c r="V12" s="16" t="s">
        <v>101</v>
      </c>
      <c r="W12" s="17">
        <v>16899.900000000001</v>
      </c>
      <c r="X12" s="16">
        <v>481.98</v>
      </c>
      <c r="Y12" s="16">
        <v>725.96</v>
      </c>
      <c r="Z12" s="17">
        <v>1485.02</v>
      </c>
      <c r="AA12" s="16">
        <v>274.76</v>
      </c>
      <c r="AB12" s="16" t="s">
        <v>101</v>
      </c>
      <c r="AC12" s="16">
        <v>945.03</v>
      </c>
      <c r="AD12" s="17">
        <v>6919.48</v>
      </c>
      <c r="AF12" s="4"/>
      <c r="AG12" s="1" t="s">
        <v>0</v>
      </c>
      <c r="AH12" s="15" t="s">
        <v>100</v>
      </c>
      <c r="AI12" s="16">
        <v>26.88</v>
      </c>
      <c r="AJ12" s="16">
        <v>511.57</v>
      </c>
      <c r="AK12" s="16">
        <v>736.44</v>
      </c>
      <c r="AL12" s="16">
        <v>737.14</v>
      </c>
      <c r="AM12" s="16">
        <v>952.38</v>
      </c>
      <c r="AN12" s="17">
        <v>2257.41</v>
      </c>
      <c r="AO12" s="16">
        <v>56.32</v>
      </c>
      <c r="AP12" s="16">
        <v>0.7</v>
      </c>
      <c r="AQ12" s="16">
        <v>772.46</v>
      </c>
      <c r="AR12" s="17">
        <v>4318.3999999999996</v>
      </c>
      <c r="AS12" s="16">
        <v>500.97</v>
      </c>
      <c r="AT12" s="16">
        <v>61.38</v>
      </c>
      <c r="AU12" s="17">
        <v>17654.09</v>
      </c>
      <c r="AV12" s="16">
        <v>552.47</v>
      </c>
      <c r="AW12" s="16">
        <v>0</v>
      </c>
      <c r="AX12" s="17">
        <v>13335.69</v>
      </c>
      <c r="AY12" s="16">
        <v>65.91</v>
      </c>
      <c r="AZ12" s="16">
        <v>618.38</v>
      </c>
      <c r="BA12" s="17">
        <v>16888.48</v>
      </c>
      <c r="BB12" s="16">
        <v>481.56</v>
      </c>
      <c r="BC12" s="16">
        <v>726.24</v>
      </c>
      <c r="BD12" s="17">
        <v>1484.95</v>
      </c>
      <c r="BE12" s="16">
        <v>274.83999999999997</v>
      </c>
      <c r="BF12" s="16" t="s">
        <v>101</v>
      </c>
      <c r="BG12" s="16">
        <v>896</v>
      </c>
      <c r="BH12" s="17">
        <v>6914.42</v>
      </c>
      <c r="BJ12" s="12">
        <f t="shared" ref="BJ12:BP12" si="10">IF(E12="N/A","N/A",
IF(AI12="N/A","N/A",
IF(AI12=0,"",
IF(E12="","",(IF(AI12="","",(E12-AI12)/AI12))))))</f>
        <v>0</v>
      </c>
      <c r="BK12" s="12">
        <f t="shared" si="10"/>
        <v>7.428113454659098E-4</v>
      </c>
      <c r="BL12" s="12">
        <f t="shared" si="10"/>
        <v>1.982510455705723E-3</v>
      </c>
      <c r="BM12" s="12">
        <f t="shared" si="10"/>
        <v>1.0310117481075385E-3</v>
      </c>
      <c r="BN12" s="12">
        <f t="shared" si="10"/>
        <v>-4.2000042000039613E-4</v>
      </c>
      <c r="BO12" s="12">
        <f t="shared" si="10"/>
        <v>3.4109886994386572E-4</v>
      </c>
      <c r="BP12" s="12">
        <f t="shared" si="10"/>
        <v>5.3267045454547478E-4</v>
      </c>
      <c r="BQ12" s="12">
        <f>IF(L12="N/A","N/A",
IF(AP12="N/A","N/A",
IF(AP12=0,"",
IF(L12="","",(IF(AP12="","",(L12-AP12)/AP12))))))</f>
        <v>-1</v>
      </c>
      <c r="BR12" s="12">
        <f t="shared" ref="BR12:CI12" si="11">IF(M12="N/A","N/A",
IF(AQ12="N/A","N/A",
IF(AQ12=0,"",
IF(M12="","",(IF(AQ12="","",(M12-AQ12)/AQ12))))))</f>
        <v>9.0619579007318401E-4</v>
      </c>
      <c r="BS12" s="12">
        <f t="shared" si="11"/>
        <v>4.9208040014820306E-3</v>
      </c>
      <c r="BT12" s="12" t="str">
        <f t="shared" si="11"/>
        <v>N/A</v>
      </c>
      <c r="BU12" s="12">
        <f t="shared" si="11"/>
        <v>8.1459758879109088E-4</v>
      </c>
      <c r="BV12" s="12">
        <f t="shared" si="11"/>
        <v>5.4197072746315607E-3</v>
      </c>
      <c r="BW12" s="12">
        <f t="shared" si="11"/>
        <v>-0.77508280992633083</v>
      </c>
      <c r="BX12" s="12" t="str">
        <f t="shared" si="11"/>
        <v>N/A</v>
      </c>
      <c r="BY12" s="12">
        <f t="shared" si="11"/>
        <v>5.5812635116743335E-3</v>
      </c>
      <c r="BZ12" s="12">
        <f t="shared" si="11"/>
        <v>17.686087088453952</v>
      </c>
      <c r="CA12" s="12" t="str">
        <f t="shared" si="11"/>
        <v>N/A</v>
      </c>
      <c r="CB12" s="12">
        <f t="shared" si="11"/>
        <v>6.7620058169840576E-4</v>
      </c>
      <c r="CC12" s="12">
        <f t="shared" si="11"/>
        <v>8.7216546224772799E-4</v>
      </c>
      <c r="CD12" s="12">
        <f t="shared" si="11"/>
        <v>-3.8554747741789588E-4</v>
      </c>
      <c r="CE12" s="12">
        <f t="shared" si="11"/>
        <v>4.7139634331079387E-5</v>
      </c>
      <c r="CF12" s="12">
        <f t="shared" si="11"/>
        <v>-2.9107844564104241E-4</v>
      </c>
      <c r="CG12" s="12" t="str">
        <f t="shared" si="11"/>
        <v>N/A</v>
      </c>
      <c r="CH12" s="12">
        <f t="shared" si="11"/>
        <v>5.4720982142857109E-2</v>
      </c>
      <c r="CI12" s="12">
        <f t="shared" si="11"/>
        <v>7.3180396909639433E-4</v>
      </c>
    </row>
    <row r="13" spans="1:87" ht="15.75" thickBot="1" x14ac:dyDescent="0.3">
      <c r="B13" s="7"/>
      <c r="C13" s="2" t="s">
        <v>1</v>
      </c>
      <c r="D13" s="18" t="s">
        <v>102</v>
      </c>
      <c r="E13" s="19">
        <v>72.150000000000006</v>
      </c>
      <c r="F13" s="19">
        <v>533.25</v>
      </c>
      <c r="G13" s="19">
        <v>12.5</v>
      </c>
      <c r="H13" s="19">
        <v>25</v>
      </c>
      <c r="I13" s="19">
        <v>453</v>
      </c>
      <c r="J13" s="20">
        <v>1465.5</v>
      </c>
      <c r="K13" s="19">
        <v>454.25</v>
      </c>
      <c r="L13" s="19">
        <v>12.5</v>
      </c>
      <c r="M13" s="21">
        <v>-1018</v>
      </c>
      <c r="N13" s="20">
        <v>12456.25</v>
      </c>
      <c r="O13" s="19" t="s">
        <v>101</v>
      </c>
      <c r="P13" s="19">
        <v>411</v>
      </c>
      <c r="Q13" s="20">
        <v>35666.75</v>
      </c>
      <c r="R13" s="19">
        <v>411</v>
      </c>
      <c r="S13" s="19">
        <v>795.5</v>
      </c>
      <c r="T13" s="20">
        <v>23734.5</v>
      </c>
      <c r="U13" s="20">
        <v>3072.75</v>
      </c>
      <c r="V13" s="19">
        <v>167</v>
      </c>
      <c r="W13" s="20">
        <v>28272.75</v>
      </c>
      <c r="X13" s="19">
        <v>646.75</v>
      </c>
      <c r="Y13" s="19">
        <v>710.25</v>
      </c>
      <c r="Z13" s="20">
        <v>2483.5</v>
      </c>
      <c r="AA13" s="20">
        <v>1065.25</v>
      </c>
      <c r="AB13" s="19" t="s">
        <v>101</v>
      </c>
      <c r="AC13" s="20">
        <v>2821.75</v>
      </c>
      <c r="AD13" s="20">
        <v>8531.25</v>
      </c>
      <c r="AF13" s="7"/>
      <c r="AG13" s="2" t="s">
        <v>1</v>
      </c>
      <c r="AH13" s="18" t="s">
        <v>102</v>
      </c>
      <c r="AI13" s="19">
        <v>72.150000000000006</v>
      </c>
      <c r="AJ13" s="19">
        <v>812</v>
      </c>
      <c r="AK13" s="19">
        <v>25</v>
      </c>
      <c r="AL13" s="19">
        <v>25</v>
      </c>
      <c r="AM13" s="19">
        <v>174.25</v>
      </c>
      <c r="AN13" s="20">
        <v>1465.5</v>
      </c>
      <c r="AO13" s="19">
        <v>454.25</v>
      </c>
      <c r="AP13" s="19">
        <v>0</v>
      </c>
      <c r="AQ13" s="21">
        <v>-1018</v>
      </c>
      <c r="AR13" s="19" t="s">
        <v>101</v>
      </c>
      <c r="AS13" s="20">
        <v>1200.5</v>
      </c>
      <c r="AT13" s="19">
        <v>411</v>
      </c>
      <c r="AU13" s="19" t="s">
        <v>101</v>
      </c>
      <c r="AV13" s="19">
        <v>411</v>
      </c>
      <c r="AW13" s="20">
        <v>1175.25</v>
      </c>
      <c r="AX13" s="20">
        <v>23734.5</v>
      </c>
      <c r="AY13" s="20">
        <v>1461.25</v>
      </c>
      <c r="AZ13" s="20">
        <v>1872.25</v>
      </c>
      <c r="BA13" s="20">
        <v>28272.75</v>
      </c>
      <c r="BB13" s="19">
        <v>646.75</v>
      </c>
      <c r="BC13" s="19">
        <v>710.25</v>
      </c>
      <c r="BD13" s="20">
        <v>2483.5</v>
      </c>
      <c r="BE13" s="20">
        <v>1065.25</v>
      </c>
      <c r="BF13" s="19" t="s">
        <v>101</v>
      </c>
      <c r="BG13" s="20">
        <v>2821.75</v>
      </c>
      <c r="BH13" s="20">
        <v>8531.25</v>
      </c>
      <c r="BJ13" s="12">
        <f t="shared" ref="BJ13:BJ76" si="12">IF(E13="N/A","N/A",
IF(AI13="N/A","N/A",
IF(AI13=0,"",
IF(E13="","",(IF(AI13="","",(E13-AI13)/AI13))))))</f>
        <v>0</v>
      </c>
      <c r="BK13" s="12">
        <f t="shared" ref="BK13:BK76" si="13">IF(F13="N/A","N/A",
IF(AJ13="N/A","N/A",
IF(AJ13=0,"",
IF(F13="","",(IF(AJ13="","",(F13-AJ13)/AJ13))))))</f>
        <v>-0.34328817733990147</v>
      </c>
      <c r="BL13" s="12">
        <f t="shared" ref="BL13:BL76" si="14">IF(G13="N/A","N/A",
IF(AK13="N/A","N/A",
IF(AK13=0,"",
IF(G13="","",(IF(AK13="","",(G13-AK13)/AK13))))))</f>
        <v>-0.5</v>
      </c>
      <c r="BM13" s="12">
        <f t="shared" ref="BM13:BM76" si="15">IF(H13="N/A","N/A",
IF(AL13="N/A","N/A",
IF(AL13=0,"",
IF(H13="","",(IF(AL13="","",(H13-AL13)/AL13))))))</f>
        <v>0</v>
      </c>
      <c r="BN13" s="12">
        <f t="shared" ref="BN13:BN76" si="16">IF(I13="N/A","N/A",
IF(AM13="N/A","N/A",
IF(AM13=0,"",
IF(I13="","",(IF(AM13="","",(I13-AM13)/AM13))))))</f>
        <v>1.5997130559540889</v>
      </c>
      <c r="BO13" s="12">
        <f t="shared" ref="BO13:BO76" si="17">IF(J13="N/A","N/A",
IF(AN13="N/A","N/A",
IF(AN13=0,"",
IF(J13="","",(IF(AN13="","",(J13-AN13)/AN13))))))</f>
        <v>0</v>
      </c>
      <c r="BP13" s="12">
        <f t="shared" ref="BP13:BP76" si="18">IF(K13="N/A","N/A",
IF(AO13="N/A","N/A",
IF(AO13=0,"",
IF(K13="","",(IF(AO13="","",(K13-AO13)/AO13))))))</f>
        <v>0</v>
      </c>
      <c r="BQ13" s="12" t="str">
        <f t="shared" ref="BQ13:BQ76" si="19">IF(L13="N/A","N/A",
IF(AP13="N/A","N/A",
IF(AP13=0,"",
IF(L13="","",(IF(AP13="","",(L13-AP13)/AP13))))))</f>
        <v/>
      </c>
      <c r="BR13" s="12">
        <f t="shared" ref="BR13:BR76" si="20">IF(M13="N/A","N/A",
IF(AQ13="N/A","N/A",
IF(AQ13=0,"",
IF(M13="","",(IF(AQ13="","",(M13-AQ13)/AQ13))))))</f>
        <v>0</v>
      </c>
      <c r="BS13" s="12" t="str">
        <f t="shared" ref="BS13:BS76" si="21">IF(N13="N/A","N/A",
IF(AR13="N/A","N/A",
IF(AR13=0,"",
IF(N13="","",(IF(AR13="","",(N13-AR13)/AR13))))))</f>
        <v>N/A</v>
      </c>
      <c r="BT13" s="12" t="str">
        <f t="shared" ref="BT13:BT76" si="22">IF(O13="N/A","N/A",
IF(AS13="N/A","N/A",
IF(AS13=0,"",
IF(O13="","",(IF(AS13="","",(O13-AS13)/AS13))))))</f>
        <v>N/A</v>
      </c>
      <c r="BU13" s="12">
        <f t="shared" ref="BU13:BU76" si="23">IF(P13="N/A","N/A",
IF(AT13="N/A","N/A",
IF(AT13=0,"",
IF(P13="","",(IF(AT13="","",(P13-AT13)/AT13))))))</f>
        <v>0</v>
      </c>
      <c r="BV13" s="12" t="str">
        <f t="shared" ref="BV13:BV76" si="24">IF(Q13="N/A","N/A",
IF(AU13="N/A","N/A",
IF(AU13=0,"",
IF(Q13="","",(IF(AU13="","",(Q13-AU13)/AU13))))))</f>
        <v>N/A</v>
      </c>
      <c r="BW13" s="12">
        <f t="shared" ref="BW13:BW76" si="25">IF(R13="N/A","N/A",
IF(AV13="N/A","N/A",
IF(AV13=0,"",
IF(R13="","",(IF(AV13="","",(R13-AV13)/AV13))))))</f>
        <v>0</v>
      </c>
      <c r="BX13" s="12">
        <f t="shared" ref="BX13:BX76" si="26">IF(S13="N/A","N/A",
IF(AW13="N/A","N/A",
IF(AW13=0,"",
IF(S13="","",(IF(AW13="","",(S13-AW13)/AW13))))))</f>
        <v>-0.32312273984258666</v>
      </c>
      <c r="BY13" s="12">
        <f t="shared" ref="BY13:BY76" si="27">IF(T13="N/A","N/A",
IF(AX13="N/A","N/A",
IF(AX13=0,"",
IF(T13="","",(IF(AX13="","",(T13-AX13)/AX13))))))</f>
        <v>0</v>
      </c>
      <c r="BZ13" s="12">
        <f t="shared" ref="BZ13:BZ76" si="28">IF(U13="N/A","N/A",
IF(AY13="N/A","N/A",
IF(AY13=0,"",
IF(U13="","",(IF(AY13="","",(U13-AY13)/AY13))))))</f>
        <v>1.1028229255774167</v>
      </c>
      <c r="CA13" s="12">
        <f t="shared" ref="CA13:CA76" si="29">IF(V13="N/A","N/A",
IF(AZ13="N/A","N/A",
IF(AZ13=0,"",
IF(V13="","",(IF(AZ13="","",(V13-AZ13)/AZ13))))))</f>
        <v>-0.91080251034851112</v>
      </c>
      <c r="CB13" s="12">
        <f t="shared" ref="CB13:CB76" si="30">IF(W13="N/A","N/A",
IF(BA13="N/A","N/A",
IF(BA13=0,"",
IF(W13="","",(IF(BA13="","",(W13-BA13)/BA13))))))</f>
        <v>0</v>
      </c>
      <c r="CC13" s="12">
        <f t="shared" ref="CC13:CC76" si="31">IF(X13="N/A","N/A",
IF(BB13="N/A","N/A",
IF(BB13=0,"",
IF(X13="","",(IF(BB13="","",(X13-BB13)/BB13))))))</f>
        <v>0</v>
      </c>
      <c r="CD13" s="12">
        <f t="shared" ref="CD13:CD76" si="32">IF(Y13="N/A","N/A",
IF(BC13="N/A","N/A",
IF(BC13=0,"",
IF(Y13="","",(IF(BC13="","",(Y13-BC13)/BC13))))))</f>
        <v>0</v>
      </c>
      <c r="CE13" s="12">
        <f t="shared" ref="CE13:CE76" si="33">IF(Z13="N/A","N/A",
IF(BD13="N/A","N/A",
IF(BD13=0,"",
IF(Z13="","",(IF(BD13="","",(Z13-BD13)/BD13))))))</f>
        <v>0</v>
      </c>
      <c r="CF13" s="12">
        <f t="shared" ref="CF13:CF76" si="34">IF(AA13="N/A","N/A",
IF(BE13="N/A","N/A",
IF(BE13=0,"",
IF(AA13="","",(IF(BE13="","",(AA13-BE13)/BE13))))))</f>
        <v>0</v>
      </c>
      <c r="CG13" s="12" t="str">
        <f t="shared" ref="CG13:CG76" si="35">IF(AB13="N/A","N/A",
IF(BF13="N/A","N/A",
IF(BF13=0,"",
IF(AB13="","",(IF(BF13="","",(AB13-BF13)/BF13))))))</f>
        <v>N/A</v>
      </c>
      <c r="CH13" s="12">
        <f t="shared" ref="CH13:CH76" si="36">IF(AC13="N/A","N/A",
IF(BG13="N/A","N/A",
IF(BG13=0,"",
IF(AC13="","",(IF(BG13="","",(AC13-BG13)/BG13))))))</f>
        <v>0</v>
      </c>
      <c r="CI13" s="12">
        <f t="shared" ref="CI13:CI76" si="37">IF(AD13="N/A","N/A",
IF(BH13="N/A","N/A",
IF(BH13=0,"",
IF(AD13="","",(IF(BH13="","",(AD13-BH13)/BH13))))))</f>
        <v>0</v>
      </c>
    </row>
    <row r="14" spans="1:87" ht="21.75" thickBot="1" x14ac:dyDescent="0.3">
      <c r="B14" s="4"/>
      <c r="C14" s="1" t="s">
        <v>2</v>
      </c>
      <c r="D14" s="15" t="s">
        <v>103</v>
      </c>
      <c r="E14" s="16">
        <v>83.31</v>
      </c>
      <c r="F14" s="17">
        <v>1582.65</v>
      </c>
      <c r="G14" s="16">
        <v>258.45</v>
      </c>
      <c r="H14" s="16">
        <v>605.20000000000005</v>
      </c>
      <c r="I14" s="16">
        <v>816.85</v>
      </c>
      <c r="J14" s="17">
        <v>4055.08</v>
      </c>
      <c r="K14" s="17">
        <v>1050.3800000000001</v>
      </c>
      <c r="L14" s="16">
        <v>346.75</v>
      </c>
      <c r="M14" s="22">
        <v>-4759.42</v>
      </c>
      <c r="N14" s="17">
        <v>18597.37</v>
      </c>
      <c r="O14" s="16" t="s">
        <v>101</v>
      </c>
      <c r="P14" s="16">
        <v>52.5</v>
      </c>
      <c r="Q14" s="17">
        <v>77600.28</v>
      </c>
      <c r="R14" s="16">
        <v>52.5</v>
      </c>
      <c r="S14" s="17">
        <v>2817.82</v>
      </c>
      <c r="T14" s="17">
        <v>59002.9</v>
      </c>
      <c r="U14" s="17">
        <v>10208.27</v>
      </c>
      <c r="V14" s="16" t="s">
        <v>101</v>
      </c>
      <c r="W14" s="17">
        <v>73266.25</v>
      </c>
      <c r="X14" s="17">
        <v>1759.7</v>
      </c>
      <c r="Y14" s="17">
        <v>1854.82</v>
      </c>
      <c r="Z14" s="17">
        <v>8814.5</v>
      </c>
      <c r="AA14" s="17">
        <v>4089</v>
      </c>
      <c r="AB14" s="17">
        <v>1110.98</v>
      </c>
      <c r="AC14" s="17">
        <v>7431.13</v>
      </c>
      <c r="AD14" s="17">
        <v>25233.42</v>
      </c>
      <c r="AF14" s="4"/>
      <c r="AG14" s="1" t="s">
        <v>2</v>
      </c>
      <c r="AH14" s="15" t="s">
        <v>103</v>
      </c>
      <c r="AI14" s="16">
        <v>83.31</v>
      </c>
      <c r="AJ14" s="17">
        <v>1798.42</v>
      </c>
      <c r="AK14" s="16">
        <v>418.78</v>
      </c>
      <c r="AL14" s="16">
        <v>605.20000000000005</v>
      </c>
      <c r="AM14" s="16">
        <v>601.08000000000004</v>
      </c>
      <c r="AN14" s="17">
        <v>4055.08</v>
      </c>
      <c r="AO14" s="17">
        <v>1050.3800000000001</v>
      </c>
      <c r="AP14" s="16">
        <v>186.42</v>
      </c>
      <c r="AQ14" s="22">
        <v>-4759.42</v>
      </c>
      <c r="AR14" s="17">
        <v>18597.37</v>
      </c>
      <c r="AS14" s="17">
        <v>3969.52</v>
      </c>
      <c r="AT14" s="16">
        <v>52.5</v>
      </c>
      <c r="AU14" s="17">
        <v>77600.28</v>
      </c>
      <c r="AV14" s="16">
        <v>52.5</v>
      </c>
      <c r="AW14" s="17">
        <v>3958.97</v>
      </c>
      <c r="AX14" s="17">
        <v>59002.9</v>
      </c>
      <c r="AY14" s="17">
        <v>6186.25</v>
      </c>
      <c r="AZ14" s="17">
        <v>6238.75</v>
      </c>
      <c r="BA14" s="17">
        <v>74077.78</v>
      </c>
      <c r="BB14" s="17">
        <v>1759.7</v>
      </c>
      <c r="BC14" s="17">
        <v>1854.82</v>
      </c>
      <c r="BD14" s="17">
        <v>8814.5</v>
      </c>
      <c r="BE14" s="17">
        <v>4089</v>
      </c>
      <c r="BF14" s="17">
        <v>1110.98</v>
      </c>
      <c r="BG14" s="17">
        <v>7375.75</v>
      </c>
      <c r="BH14" s="17">
        <v>25233.42</v>
      </c>
      <c r="BJ14" s="12">
        <f t="shared" si="12"/>
        <v>0</v>
      </c>
      <c r="BK14" s="12">
        <f t="shared" si="13"/>
        <v>-0.11997753583701247</v>
      </c>
      <c r="BL14" s="12">
        <f t="shared" si="14"/>
        <v>-0.38285018386742442</v>
      </c>
      <c r="BM14" s="12">
        <f t="shared" si="15"/>
        <v>0</v>
      </c>
      <c r="BN14" s="12">
        <f t="shared" si="16"/>
        <v>0.35897051973115052</v>
      </c>
      <c r="BO14" s="12">
        <f t="shared" si="17"/>
        <v>0</v>
      </c>
      <c r="BP14" s="12">
        <f t="shared" si="18"/>
        <v>0</v>
      </c>
      <c r="BQ14" s="12">
        <f t="shared" si="19"/>
        <v>0.86004720523548983</v>
      </c>
      <c r="BR14" s="12">
        <f t="shared" si="20"/>
        <v>0</v>
      </c>
      <c r="BS14" s="12">
        <f t="shared" si="21"/>
        <v>0</v>
      </c>
      <c r="BT14" s="12" t="str">
        <f t="shared" si="22"/>
        <v>N/A</v>
      </c>
      <c r="BU14" s="12">
        <f t="shared" si="23"/>
        <v>0</v>
      </c>
      <c r="BV14" s="12">
        <f t="shared" si="24"/>
        <v>0</v>
      </c>
      <c r="BW14" s="12">
        <f t="shared" si="25"/>
        <v>0</v>
      </c>
      <c r="BX14" s="12">
        <f t="shared" si="26"/>
        <v>-0.28824416451753859</v>
      </c>
      <c r="BY14" s="12">
        <f t="shared" si="27"/>
        <v>0</v>
      </c>
      <c r="BZ14" s="12">
        <f t="shared" si="28"/>
        <v>0.65015477874318051</v>
      </c>
      <c r="CA14" s="12" t="str">
        <f t="shared" si="29"/>
        <v>N/A</v>
      </c>
      <c r="CB14" s="12">
        <f t="shared" si="30"/>
        <v>-1.0955106916000977E-2</v>
      </c>
      <c r="CC14" s="12">
        <f t="shared" si="31"/>
        <v>0</v>
      </c>
      <c r="CD14" s="12">
        <f t="shared" si="32"/>
        <v>0</v>
      </c>
      <c r="CE14" s="12">
        <f t="shared" si="33"/>
        <v>0</v>
      </c>
      <c r="CF14" s="12">
        <f t="shared" si="34"/>
        <v>0</v>
      </c>
      <c r="CG14" s="12">
        <f t="shared" si="35"/>
        <v>0</v>
      </c>
      <c r="CH14" s="12">
        <f t="shared" si="36"/>
        <v>7.5083889773921442E-3</v>
      </c>
      <c r="CI14" s="12">
        <f t="shared" si="37"/>
        <v>0</v>
      </c>
    </row>
    <row r="15" spans="1:87" ht="15.75" thickBot="1" x14ac:dyDescent="0.3">
      <c r="B15" s="7"/>
      <c r="C15" s="2" t="s">
        <v>3</v>
      </c>
      <c r="D15" s="18" t="s">
        <v>104</v>
      </c>
      <c r="E15" s="19">
        <v>13.05</v>
      </c>
      <c r="F15" s="20">
        <v>1553.75</v>
      </c>
      <c r="G15" s="20">
        <v>1192.25</v>
      </c>
      <c r="H15" s="20">
        <v>2009.75</v>
      </c>
      <c r="I15" s="20">
        <v>1440.5</v>
      </c>
      <c r="J15" s="20">
        <v>5518.25</v>
      </c>
      <c r="K15" s="19">
        <v>514.25</v>
      </c>
      <c r="L15" s="19">
        <v>817.5</v>
      </c>
      <c r="M15" s="19">
        <v>896.75</v>
      </c>
      <c r="N15" s="20">
        <v>8454.25</v>
      </c>
      <c r="O15" s="19" t="s">
        <v>101</v>
      </c>
      <c r="P15" s="20">
        <v>1059</v>
      </c>
      <c r="Q15" s="20">
        <v>30522.25</v>
      </c>
      <c r="R15" s="20">
        <v>1523.5</v>
      </c>
      <c r="S15" s="19" t="s">
        <v>101</v>
      </c>
      <c r="T15" s="20">
        <v>22068</v>
      </c>
      <c r="U15" s="20">
        <v>5858.75</v>
      </c>
      <c r="V15" s="19">
        <v>464.5</v>
      </c>
      <c r="W15" s="20">
        <v>33445</v>
      </c>
      <c r="X15" s="20">
        <v>1251.5</v>
      </c>
      <c r="Y15" s="20">
        <v>1782.5</v>
      </c>
      <c r="Z15" s="20">
        <v>4621.5</v>
      </c>
      <c r="AA15" s="20">
        <v>1544.5</v>
      </c>
      <c r="AB15" s="19" t="s">
        <v>101</v>
      </c>
      <c r="AC15" s="20">
        <v>1236.5</v>
      </c>
      <c r="AD15" s="20">
        <v>18596</v>
      </c>
      <c r="AF15" s="7"/>
      <c r="AG15" s="2" t="s">
        <v>3</v>
      </c>
      <c r="AH15" s="18" t="s">
        <v>104</v>
      </c>
      <c r="AI15" s="19">
        <v>13.05</v>
      </c>
      <c r="AJ15" s="20">
        <v>1553.75</v>
      </c>
      <c r="AK15" s="20">
        <v>1629.25</v>
      </c>
      <c r="AL15" s="20">
        <v>2009.75</v>
      </c>
      <c r="AM15" s="20">
        <v>1440.5</v>
      </c>
      <c r="AN15" s="20">
        <v>5518.25</v>
      </c>
      <c r="AO15" s="19">
        <v>514.25</v>
      </c>
      <c r="AP15" s="19">
        <v>380.5</v>
      </c>
      <c r="AQ15" s="19">
        <v>896.75</v>
      </c>
      <c r="AR15" s="20">
        <v>8454.25</v>
      </c>
      <c r="AS15" s="20">
        <v>1102</v>
      </c>
      <c r="AT15" s="20">
        <v>1059</v>
      </c>
      <c r="AU15" s="20">
        <v>30522.25</v>
      </c>
      <c r="AV15" s="20">
        <v>1523.5</v>
      </c>
      <c r="AW15" s="19">
        <v>0</v>
      </c>
      <c r="AX15" s="20">
        <v>22068</v>
      </c>
      <c r="AY15" s="20">
        <v>1631.25</v>
      </c>
      <c r="AZ15" s="20">
        <v>3154.75</v>
      </c>
      <c r="BA15" s="20">
        <v>33445</v>
      </c>
      <c r="BB15" s="20">
        <v>1251.5</v>
      </c>
      <c r="BC15" s="20">
        <v>1783.75</v>
      </c>
      <c r="BD15" s="20">
        <v>4621.5</v>
      </c>
      <c r="BE15" s="20">
        <v>1543.25</v>
      </c>
      <c r="BF15" s="19" t="s">
        <v>101</v>
      </c>
      <c r="BG15" s="20">
        <v>1106.25</v>
      </c>
      <c r="BH15" s="20">
        <v>18596</v>
      </c>
      <c r="BJ15" s="12">
        <f t="shared" si="12"/>
        <v>0</v>
      </c>
      <c r="BK15" s="12">
        <f t="shared" si="13"/>
        <v>0</v>
      </c>
      <c r="BL15" s="12">
        <f t="shared" si="14"/>
        <v>-0.26822157434402333</v>
      </c>
      <c r="BM15" s="12">
        <f t="shared" si="15"/>
        <v>0</v>
      </c>
      <c r="BN15" s="12">
        <f t="shared" si="16"/>
        <v>0</v>
      </c>
      <c r="BO15" s="12">
        <f t="shared" si="17"/>
        <v>0</v>
      </c>
      <c r="BP15" s="12">
        <f t="shared" si="18"/>
        <v>0</v>
      </c>
      <c r="BQ15" s="12">
        <f t="shared" si="19"/>
        <v>1.1484888304862024</v>
      </c>
      <c r="BR15" s="12">
        <f t="shared" si="20"/>
        <v>0</v>
      </c>
      <c r="BS15" s="12">
        <f t="shared" si="21"/>
        <v>0</v>
      </c>
      <c r="BT15" s="12" t="str">
        <f t="shared" si="22"/>
        <v>N/A</v>
      </c>
      <c r="BU15" s="12">
        <f t="shared" si="23"/>
        <v>0</v>
      </c>
      <c r="BV15" s="12">
        <f t="shared" si="24"/>
        <v>0</v>
      </c>
      <c r="BW15" s="12">
        <f t="shared" si="25"/>
        <v>0</v>
      </c>
      <c r="BX15" s="12" t="str">
        <f t="shared" si="26"/>
        <v>N/A</v>
      </c>
      <c r="BY15" s="12">
        <f t="shared" si="27"/>
        <v>0</v>
      </c>
      <c r="BZ15" s="12">
        <f t="shared" si="28"/>
        <v>2.5915708812260538</v>
      </c>
      <c r="CA15" s="12">
        <f t="shared" si="29"/>
        <v>-0.8527617085347492</v>
      </c>
      <c r="CB15" s="12">
        <f t="shared" si="30"/>
        <v>0</v>
      </c>
      <c r="CC15" s="12">
        <f t="shared" si="31"/>
        <v>0</v>
      </c>
      <c r="CD15" s="12">
        <f t="shared" si="32"/>
        <v>-7.0077084793272596E-4</v>
      </c>
      <c r="CE15" s="12">
        <f t="shared" si="33"/>
        <v>0</v>
      </c>
      <c r="CF15" s="12">
        <f t="shared" si="34"/>
        <v>8.0997894054754581E-4</v>
      </c>
      <c r="CG15" s="12" t="str">
        <f t="shared" si="35"/>
        <v>N/A</v>
      </c>
      <c r="CH15" s="12">
        <f t="shared" si="36"/>
        <v>0.11774011299435028</v>
      </c>
      <c r="CI15" s="12">
        <f t="shared" si="37"/>
        <v>0</v>
      </c>
    </row>
    <row r="16" spans="1:87" ht="15.75" thickBot="1" x14ac:dyDescent="0.3">
      <c r="B16" s="4"/>
      <c r="C16" s="1" t="s">
        <v>4</v>
      </c>
      <c r="D16" s="15" t="s">
        <v>105</v>
      </c>
      <c r="E16" s="16">
        <v>42.71</v>
      </c>
      <c r="F16" s="16">
        <v>741.25</v>
      </c>
      <c r="G16" s="16">
        <v>156.25</v>
      </c>
      <c r="H16" s="16">
        <v>156.25</v>
      </c>
      <c r="I16" s="16">
        <v>793.25</v>
      </c>
      <c r="J16" s="17">
        <v>1933.25</v>
      </c>
      <c r="K16" s="16">
        <v>242.5</v>
      </c>
      <c r="L16" s="16">
        <v>0</v>
      </c>
      <c r="M16" s="22">
        <v>-1275.25</v>
      </c>
      <c r="N16" s="17">
        <v>8924</v>
      </c>
      <c r="O16" s="16">
        <v>577.75</v>
      </c>
      <c r="P16" s="17">
        <v>3123</v>
      </c>
      <c r="Q16" s="17">
        <v>34021.5</v>
      </c>
      <c r="R16" s="17">
        <v>3438.5</v>
      </c>
      <c r="S16" s="16">
        <v>61</v>
      </c>
      <c r="T16" s="17">
        <v>25097.5</v>
      </c>
      <c r="U16" s="17">
        <v>6849.25</v>
      </c>
      <c r="V16" s="16" t="s">
        <v>101</v>
      </c>
      <c r="W16" s="17">
        <v>33880</v>
      </c>
      <c r="X16" s="16" t="s">
        <v>101</v>
      </c>
      <c r="Y16" s="17">
        <v>2043.5</v>
      </c>
      <c r="Z16" s="17">
        <v>3208.5</v>
      </c>
      <c r="AA16" s="17">
        <v>1105.25</v>
      </c>
      <c r="AB16" s="16">
        <v>59.75</v>
      </c>
      <c r="AC16" s="17">
        <v>1690.5</v>
      </c>
      <c r="AD16" s="17">
        <v>6728</v>
      </c>
      <c r="AF16" s="4"/>
      <c r="AG16" s="1" t="s">
        <v>4</v>
      </c>
      <c r="AH16" s="15" t="s">
        <v>105</v>
      </c>
      <c r="AI16" s="16">
        <v>42.71</v>
      </c>
      <c r="AJ16" s="17">
        <v>1091.25</v>
      </c>
      <c r="AK16" s="16">
        <v>120</v>
      </c>
      <c r="AL16" s="16">
        <v>120</v>
      </c>
      <c r="AM16" s="16">
        <v>487</v>
      </c>
      <c r="AN16" s="17">
        <v>1926.5</v>
      </c>
      <c r="AO16" s="16">
        <v>228.25</v>
      </c>
      <c r="AP16" s="16">
        <v>0</v>
      </c>
      <c r="AQ16" s="22">
        <v>-1173.5</v>
      </c>
      <c r="AR16" s="17">
        <v>8788.75</v>
      </c>
      <c r="AS16" s="16">
        <v>679</v>
      </c>
      <c r="AT16" s="17">
        <v>3125</v>
      </c>
      <c r="AU16" s="17">
        <v>33338</v>
      </c>
      <c r="AV16" s="17">
        <v>3442.25</v>
      </c>
      <c r="AW16" s="16">
        <v>142.25</v>
      </c>
      <c r="AX16" s="17">
        <v>24549.25</v>
      </c>
      <c r="AY16" s="17">
        <v>2819</v>
      </c>
      <c r="AZ16" s="17">
        <v>6261.25</v>
      </c>
      <c r="BA16" s="17">
        <v>33428</v>
      </c>
      <c r="BB16" s="17">
        <v>1180.5</v>
      </c>
      <c r="BC16" s="16">
        <v>794.25</v>
      </c>
      <c r="BD16" s="17">
        <v>3100</v>
      </c>
      <c r="BE16" s="17">
        <v>1062.5</v>
      </c>
      <c r="BF16" s="16">
        <v>62.75</v>
      </c>
      <c r="BG16" s="17">
        <v>1618</v>
      </c>
      <c r="BH16" s="17">
        <v>6424.5</v>
      </c>
      <c r="BJ16" s="12">
        <f t="shared" si="12"/>
        <v>0</v>
      </c>
      <c r="BK16" s="12">
        <f t="shared" si="13"/>
        <v>-0.3207331042382589</v>
      </c>
      <c r="BL16" s="12">
        <f t="shared" si="14"/>
        <v>0.30208333333333331</v>
      </c>
      <c r="BM16" s="12">
        <f t="shared" si="15"/>
        <v>0.30208333333333331</v>
      </c>
      <c r="BN16" s="12">
        <f t="shared" si="16"/>
        <v>0.62885010266940455</v>
      </c>
      <c r="BO16" s="12">
        <f t="shared" si="17"/>
        <v>3.503763301323644E-3</v>
      </c>
      <c r="BP16" s="12">
        <f t="shared" si="18"/>
        <v>6.2431544359255201E-2</v>
      </c>
      <c r="BQ16" s="12" t="str">
        <f t="shared" si="19"/>
        <v/>
      </c>
      <c r="BR16" s="12">
        <f t="shared" si="20"/>
        <v>8.6706433745206646E-2</v>
      </c>
      <c r="BS16" s="12">
        <f t="shared" si="21"/>
        <v>1.5388991608590528E-2</v>
      </c>
      <c r="BT16" s="12">
        <f t="shared" si="22"/>
        <v>-0.14911634756995581</v>
      </c>
      <c r="BU16" s="12">
        <f t="shared" si="23"/>
        <v>-6.4000000000000005E-4</v>
      </c>
      <c r="BV16" s="12">
        <f t="shared" si="24"/>
        <v>2.0502129701841742E-2</v>
      </c>
      <c r="BW16" s="12">
        <f t="shared" si="25"/>
        <v>-1.0894037330234584E-3</v>
      </c>
      <c r="BX16" s="12">
        <f t="shared" si="26"/>
        <v>-0.5711775043936731</v>
      </c>
      <c r="BY16" s="12">
        <f t="shared" si="27"/>
        <v>2.2332657820503681E-2</v>
      </c>
      <c r="BZ16" s="12">
        <f t="shared" si="28"/>
        <v>1.4296736431358639</v>
      </c>
      <c r="CA16" s="12" t="str">
        <f t="shared" si="29"/>
        <v>N/A</v>
      </c>
      <c r="CB16" s="12">
        <f t="shared" si="30"/>
        <v>1.352159865980615E-2</v>
      </c>
      <c r="CC16" s="12" t="str">
        <f t="shared" si="31"/>
        <v>N/A</v>
      </c>
      <c r="CD16" s="12">
        <f t="shared" si="32"/>
        <v>1.5728674850487883</v>
      </c>
      <c r="CE16" s="12">
        <f t="shared" si="33"/>
        <v>3.5000000000000003E-2</v>
      </c>
      <c r="CF16" s="12">
        <f t="shared" si="34"/>
        <v>4.0235294117647057E-2</v>
      </c>
      <c r="CG16" s="12">
        <f t="shared" si="35"/>
        <v>-4.7808764940239043E-2</v>
      </c>
      <c r="CH16" s="12">
        <f t="shared" si="36"/>
        <v>4.4808405438813349E-2</v>
      </c>
      <c r="CI16" s="12">
        <f t="shared" si="37"/>
        <v>4.724103043038369E-2</v>
      </c>
    </row>
    <row r="17" spans="2:87" ht="15.75" thickBot="1" x14ac:dyDescent="0.3">
      <c r="B17" s="7"/>
      <c r="C17" s="2" t="s">
        <v>5</v>
      </c>
      <c r="D17" s="18" t="s">
        <v>106</v>
      </c>
      <c r="E17" s="19">
        <v>56.55</v>
      </c>
      <c r="F17" s="19">
        <v>86.93</v>
      </c>
      <c r="G17" s="19">
        <v>181.5</v>
      </c>
      <c r="H17" s="19">
        <v>185.07</v>
      </c>
      <c r="I17" s="19">
        <v>30.48</v>
      </c>
      <c r="J17" s="19">
        <v>379.83</v>
      </c>
      <c r="K17" s="19">
        <v>77.349999999999994</v>
      </c>
      <c r="L17" s="19">
        <v>3.57</v>
      </c>
      <c r="M17" s="23">
        <v>-22.6</v>
      </c>
      <c r="N17" s="20">
        <v>1764.75</v>
      </c>
      <c r="O17" s="19">
        <v>173.98</v>
      </c>
      <c r="P17" s="19">
        <v>0</v>
      </c>
      <c r="Q17" s="20">
        <v>5794.45</v>
      </c>
      <c r="R17" s="19">
        <v>1.05</v>
      </c>
      <c r="S17" s="19">
        <v>2.6</v>
      </c>
      <c r="T17" s="20">
        <v>4178.83</v>
      </c>
      <c r="U17" s="19">
        <v>729.82</v>
      </c>
      <c r="V17" s="19">
        <v>0</v>
      </c>
      <c r="W17" s="20">
        <v>5288.47</v>
      </c>
      <c r="X17" s="19">
        <v>148.37</v>
      </c>
      <c r="Y17" s="19">
        <v>78.3</v>
      </c>
      <c r="Z17" s="19">
        <v>402.42</v>
      </c>
      <c r="AA17" s="19">
        <v>124.3</v>
      </c>
      <c r="AB17" s="19">
        <v>51.45</v>
      </c>
      <c r="AC17" s="19">
        <v>213.92</v>
      </c>
      <c r="AD17" s="20">
        <v>1482.85</v>
      </c>
      <c r="AF17" s="7"/>
      <c r="AG17" s="2" t="s">
        <v>5</v>
      </c>
      <c r="AH17" s="18" t="s">
        <v>106</v>
      </c>
      <c r="AI17" s="19">
        <v>56.55</v>
      </c>
      <c r="AJ17" s="19">
        <v>91.95</v>
      </c>
      <c r="AK17" s="19">
        <v>185.07</v>
      </c>
      <c r="AL17" s="19">
        <v>185.07</v>
      </c>
      <c r="AM17" s="19">
        <v>25.45</v>
      </c>
      <c r="AN17" s="19">
        <v>379.83</v>
      </c>
      <c r="AO17" s="19">
        <v>77.349999999999994</v>
      </c>
      <c r="AP17" s="19">
        <v>0</v>
      </c>
      <c r="AQ17" s="23">
        <v>-22.6</v>
      </c>
      <c r="AR17" s="19" t="s">
        <v>101</v>
      </c>
      <c r="AS17" s="19">
        <v>216.88</v>
      </c>
      <c r="AT17" s="19">
        <v>0</v>
      </c>
      <c r="AU17" s="19" t="s">
        <v>101</v>
      </c>
      <c r="AV17" s="19">
        <v>1.05</v>
      </c>
      <c r="AW17" s="19">
        <v>42.9</v>
      </c>
      <c r="AX17" s="20">
        <v>4178.83</v>
      </c>
      <c r="AY17" s="19">
        <v>480.4</v>
      </c>
      <c r="AZ17" s="19">
        <v>481.45</v>
      </c>
      <c r="BA17" s="20">
        <v>5458.35</v>
      </c>
      <c r="BB17" s="19">
        <v>148.37</v>
      </c>
      <c r="BC17" s="19">
        <v>78.3</v>
      </c>
      <c r="BD17" s="19">
        <v>402.42</v>
      </c>
      <c r="BE17" s="19">
        <v>124.3</v>
      </c>
      <c r="BF17" s="19">
        <v>51.45</v>
      </c>
      <c r="BG17" s="19">
        <v>213.92</v>
      </c>
      <c r="BH17" s="20">
        <v>1482.85</v>
      </c>
      <c r="BJ17" s="12">
        <f t="shared" si="12"/>
        <v>0</v>
      </c>
      <c r="BK17" s="12">
        <f t="shared" si="13"/>
        <v>-5.4594888526372981E-2</v>
      </c>
      <c r="BL17" s="12">
        <f t="shared" si="14"/>
        <v>-1.9289998378991698E-2</v>
      </c>
      <c r="BM17" s="12">
        <f t="shared" si="15"/>
        <v>0</v>
      </c>
      <c r="BN17" s="12">
        <f t="shared" si="16"/>
        <v>0.19764243614931243</v>
      </c>
      <c r="BO17" s="12">
        <f t="shared" si="17"/>
        <v>0</v>
      </c>
      <c r="BP17" s="12">
        <f t="shared" si="18"/>
        <v>0</v>
      </c>
      <c r="BQ17" s="12" t="str">
        <f t="shared" si="19"/>
        <v/>
      </c>
      <c r="BR17" s="12">
        <f t="shared" si="20"/>
        <v>0</v>
      </c>
      <c r="BS17" s="12" t="str">
        <f t="shared" si="21"/>
        <v>N/A</v>
      </c>
      <c r="BT17" s="12">
        <f t="shared" si="22"/>
        <v>-0.1978052379195869</v>
      </c>
      <c r="BU17" s="12" t="str">
        <f t="shared" si="23"/>
        <v/>
      </c>
      <c r="BV17" s="12" t="str">
        <f t="shared" si="24"/>
        <v>N/A</v>
      </c>
      <c r="BW17" s="12">
        <f t="shared" si="25"/>
        <v>0</v>
      </c>
      <c r="BX17" s="12">
        <f t="shared" si="26"/>
        <v>-0.93939393939393934</v>
      </c>
      <c r="BY17" s="12">
        <f t="shared" si="27"/>
        <v>0</v>
      </c>
      <c r="BZ17" s="12">
        <f t="shared" si="28"/>
        <v>0.51919233971690271</v>
      </c>
      <c r="CA17" s="12">
        <f t="shared" si="29"/>
        <v>-1</v>
      </c>
      <c r="CB17" s="12">
        <f t="shared" si="30"/>
        <v>-3.1122958403180467E-2</v>
      </c>
      <c r="CC17" s="12">
        <f t="shared" si="31"/>
        <v>0</v>
      </c>
      <c r="CD17" s="12">
        <f t="shared" si="32"/>
        <v>0</v>
      </c>
      <c r="CE17" s="12">
        <f t="shared" si="33"/>
        <v>0</v>
      </c>
      <c r="CF17" s="12">
        <f t="shared" si="34"/>
        <v>0</v>
      </c>
      <c r="CG17" s="12">
        <f t="shared" si="35"/>
        <v>0</v>
      </c>
      <c r="CH17" s="12">
        <f t="shared" si="36"/>
        <v>0</v>
      </c>
      <c r="CI17" s="12">
        <f t="shared" si="37"/>
        <v>0</v>
      </c>
    </row>
    <row r="18" spans="2:87" ht="21.75" thickBot="1" x14ac:dyDescent="0.3">
      <c r="B18" s="4"/>
      <c r="C18" s="1" t="s">
        <v>6</v>
      </c>
      <c r="D18" s="15" t="s">
        <v>107</v>
      </c>
      <c r="E18" s="16">
        <v>13.74</v>
      </c>
      <c r="F18" s="16">
        <v>232.43</v>
      </c>
      <c r="G18" s="16">
        <v>81.900000000000006</v>
      </c>
      <c r="H18" s="16">
        <v>82.91</v>
      </c>
      <c r="I18" s="16">
        <v>98.45</v>
      </c>
      <c r="J18" s="16">
        <v>502.56</v>
      </c>
      <c r="K18" s="16">
        <v>88.77</v>
      </c>
      <c r="L18" s="16">
        <v>1.01</v>
      </c>
      <c r="M18" s="24">
        <v>-102.33</v>
      </c>
      <c r="N18" s="17">
        <v>1056.0999999999999</v>
      </c>
      <c r="O18" s="16" t="s">
        <v>101</v>
      </c>
      <c r="P18" s="16">
        <v>974.35</v>
      </c>
      <c r="Q18" s="17">
        <v>7659.18</v>
      </c>
      <c r="R18" s="17">
        <v>1025.5899999999999</v>
      </c>
      <c r="S18" s="16" t="s">
        <v>101</v>
      </c>
      <c r="T18" s="17">
        <v>6838.9</v>
      </c>
      <c r="U18" s="17">
        <v>2967.54</v>
      </c>
      <c r="V18" s="16">
        <v>51.24</v>
      </c>
      <c r="W18" s="17">
        <v>10309</v>
      </c>
      <c r="X18" s="16">
        <v>89.67</v>
      </c>
      <c r="Y18" s="16">
        <v>402.18</v>
      </c>
      <c r="Z18" s="16">
        <v>604.9</v>
      </c>
      <c r="AA18" s="16">
        <v>113.05</v>
      </c>
      <c r="AB18" s="16" t="s">
        <v>101</v>
      </c>
      <c r="AC18" s="16">
        <v>474.24</v>
      </c>
      <c r="AD18" s="17">
        <v>3800.83</v>
      </c>
      <c r="AF18" s="4"/>
      <c r="AG18" s="1" t="s">
        <v>6</v>
      </c>
      <c r="AH18" s="15" t="s">
        <v>107</v>
      </c>
      <c r="AI18" s="16">
        <v>13.74</v>
      </c>
      <c r="AJ18" s="16">
        <v>232.43</v>
      </c>
      <c r="AK18" s="16">
        <v>81.900000000000006</v>
      </c>
      <c r="AL18" s="16">
        <v>81.900000000000006</v>
      </c>
      <c r="AM18" s="16">
        <v>99.46</v>
      </c>
      <c r="AN18" s="16">
        <v>502.56</v>
      </c>
      <c r="AO18" s="16">
        <v>88.77</v>
      </c>
      <c r="AP18" s="16">
        <v>0</v>
      </c>
      <c r="AQ18" s="24">
        <v>-102.33</v>
      </c>
      <c r="AR18" s="16" t="s">
        <v>101</v>
      </c>
      <c r="AS18" s="17">
        <v>1335.23</v>
      </c>
      <c r="AT18" s="16">
        <v>974.35</v>
      </c>
      <c r="AU18" s="16" t="s">
        <v>101</v>
      </c>
      <c r="AV18" s="17">
        <v>1025.5899999999999</v>
      </c>
      <c r="AW18" s="16">
        <v>214.79</v>
      </c>
      <c r="AX18" s="17">
        <v>6838.9</v>
      </c>
      <c r="AY18" s="16">
        <v>466.7</v>
      </c>
      <c r="AZ18" s="17">
        <v>1492.29</v>
      </c>
      <c r="BA18" s="17">
        <v>10309</v>
      </c>
      <c r="BB18" s="16">
        <v>89.67</v>
      </c>
      <c r="BC18" s="16">
        <v>402.43</v>
      </c>
      <c r="BD18" s="16">
        <v>604.9</v>
      </c>
      <c r="BE18" s="16">
        <v>112.79</v>
      </c>
      <c r="BF18" s="16" t="s">
        <v>101</v>
      </c>
      <c r="BG18" s="16">
        <v>412.75</v>
      </c>
      <c r="BH18" s="17">
        <v>3807.69</v>
      </c>
      <c r="BJ18" s="12">
        <f t="shared" si="12"/>
        <v>0</v>
      </c>
      <c r="BK18" s="12">
        <f t="shared" si="13"/>
        <v>0</v>
      </c>
      <c r="BL18" s="12">
        <f t="shared" si="14"/>
        <v>0</v>
      </c>
      <c r="BM18" s="12">
        <f t="shared" si="15"/>
        <v>1.2332112332112221E-2</v>
      </c>
      <c r="BN18" s="12">
        <f t="shared" si="16"/>
        <v>-1.0154836115021023E-2</v>
      </c>
      <c r="BO18" s="12">
        <f t="shared" si="17"/>
        <v>0</v>
      </c>
      <c r="BP18" s="12">
        <f t="shared" si="18"/>
        <v>0</v>
      </c>
      <c r="BQ18" s="12" t="str">
        <f t="shared" si="19"/>
        <v/>
      </c>
      <c r="BR18" s="12">
        <f t="shared" si="20"/>
        <v>0</v>
      </c>
      <c r="BS18" s="12" t="str">
        <f t="shared" si="21"/>
        <v>N/A</v>
      </c>
      <c r="BT18" s="12" t="str">
        <f t="shared" si="22"/>
        <v>N/A</v>
      </c>
      <c r="BU18" s="12">
        <f t="shared" si="23"/>
        <v>0</v>
      </c>
      <c r="BV18" s="12" t="str">
        <f t="shared" si="24"/>
        <v>N/A</v>
      </c>
      <c r="BW18" s="12">
        <f t="shared" si="25"/>
        <v>0</v>
      </c>
      <c r="BX18" s="12" t="str">
        <f t="shared" si="26"/>
        <v>N/A</v>
      </c>
      <c r="BY18" s="12">
        <f t="shared" si="27"/>
        <v>0</v>
      </c>
      <c r="BZ18" s="12">
        <f t="shared" si="28"/>
        <v>5.3585601028497969</v>
      </c>
      <c r="CA18" s="12">
        <f t="shared" si="29"/>
        <v>-0.96566351044368048</v>
      </c>
      <c r="CB18" s="12">
        <f t="shared" si="30"/>
        <v>0</v>
      </c>
      <c r="CC18" s="12">
        <f t="shared" si="31"/>
        <v>0</v>
      </c>
      <c r="CD18" s="12">
        <f t="shared" si="32"/>
        <v>-6.2122605173570557E-4</v>
      </c>
      <c r="CE18" s="12">
        <f t="shared" si="33"/>
        <v>0</v>
      </c>
      <c r="CF18" s="12">
        <f t="shared" si="34"/>
        <v>2.3051688979518654E-3</v>
      </c>
      <c r="CG18" s="12" t="str">
        <f t="shared" si="35"/>
        <v>N/A</v>
      </c>
      <c r="CH18" s="12">
        <f t="shared" si="36"/>
        <v>0.14897637795275592</v>
      </c>
      <c r="CI18" s="12">
        <f t="shared" si="37"/>
        <v>-1.8016172535054397E-3</v>
      </c>
    </row>
    <row r="19" spans="2:87" ht="21.75" thickBot="1" x14ac:dyDescent="0.3">
      <c r="B19" s="7"/>
      <c r="C19" s="2" t="s">
        <v>7</v>
      </c>
      <c r="D19" s="18" t="s">
        <v>108</v>
      </c>
      <c r="E19" s="19">
        <v>34.85</v>
      </c>
      <c r="F19" s="19">
        <v>7.85</v>
      </c>
      <c r="G19" s="19">
        <v>0.38</v>
      </c>
      <c r="H19" s="19">
        <v>0.38</v>
      </c>
      <c r="I19" s="19">
        <v>3.67</v>
      </c>
      <c r="J19" s="19">
        <v>13.25</v>
      </c>
      <c r="K19" s="19">
        <v>1.35</v>
      </c>
      <c r="L19" s="19">
        <v>0</v>
      </c>
      <c r="M19" s="23">
        <v>-26.77</v>
      </c>
      <c r="N19" s="19">
        <v>133.58000000000001</v>
      </c>
      <c r="O19" s="19">
        <v>0</v>
      </c>
      <c r="P19" s="19">
        <v>0.28999999999999998</v>
      </c>
      <c r="Q19" s="19">
        <v>654.47</v>
      </c>
      <c r="R19" s="19">
        <v>0.28999999999999998</v>
      </c>
      <c r="S19" s="19">
        <v>4.8099999999999996</v>
      </c>
      <c r="T19" s="19">
        <v>520.89</v>
      </c>
      <c r="U19" s="19">
        <v>11.26</v>
      </c>
      <c r="V19" s="19">
        <v>0</v>
      </c>
      <c r="W19" s="19">
        <v>545.4</v>
      </c>
      <c r="X19" s="19">
        <v>5.6</v>
      </c>
      <c r="Y19" s="19">
        <v>10.65</v>
      </c>
      <c r="Z19" s="19">
        <v>40.020000000000003</v>
      </c>
      <c r="AA19" s="19">
        <v>22.96</v>
      </c>
      <c r="AB19" s="19">
        <v>0.82</v>
      </c>
      <c r="AC19" s="19">
        <v>59.28</v>
      </c>
      <c r="AD19" s="19">
        <v>122.72</v>
      </c>
      <c r="AF19" s="7"/>
      <c r="AG19" s="2" t="s">
        <v>7</v>
      </c>
      <c r="AH19" s="18" t="s">
        <v>108</v>
      </c>
      <c r="AI19" s="19">
        <v>34.85</v>
      </c>
      <c r="AJ19" s="19">
        <v>7.85</v>
      </c>
      <c r="AK19" s="19">
        <v>0.38</v>
      </c>
      <c r="AL19" s="19">
        <v>0.38</v>
      </c>
      <c r="AM19" s="19">
        <v>3.67</v>
      </c>
      <c r="AN19" s="19">
        <v>13.25</v>
      </c>
      <c r="AO19" s="19">
        <v>1.35</v>
      </c>
      <c r="AP19" s="19">
        <v>0</v>
      </c>
      <c r="AQ19" s="23">
        <v>-26.77</v>
      </c>
      <c r="AR19" s="19">
        <v>133.58000000000001</v>
      </c>
      <c r="AS19" s="19">
        <v>0.99</v>
      </c>
      <c r="AT19" s="19">
        <v>0</v>
      </c>
      <c r="AU19" s="19">
        <v>654.47</v>
      </c>
      <c r="AV19" s="19">
        <v>0</v>
      </c>
      <c r="AW19" s="19">
        <v>0.99</v>
      </c>
      <c r="AX19" s="19">
        <v>520.89</v>
      </c>
      <c r="AY19" s="19">
        <v>10.26</v>
      </c>
      <c r="AZ19" s="19">
        <v>10.26</v>
      </c>
      <c r="BA19" s="19">
        <v>545.58000000000004</v>
      </c>
      <c r="BB19" s="19">
        <v>5.6</v>
      </c>
      <c r="BC19" s="19">
        <v>10.65</v>
      </c>
      <c r="BD19" s="19">
        <v>40.020000000000003</v>
      </c>
      <c r="BE19" s="19">
        <v>22.96</v>
      </c>
      <c r="BF19" s="19">
        <v>0.82</v>
      </c>
      <c r="BG19" s="19">
        <v>53.78</v>
      </c>
      <c r="BH19" s="19">
        <v>122.72</v>
      </c>
      <c r="BJ19" s="12">
        <f t="shared" si="12"/>
        <v>0</v>
      </c>
      <c r="BK19" s="12">
        <f t="shared" si="13"/>
        <v>0</v>
      </c>
      <c r="BL19" s="12">
        <f t="shared" si="14"/>
        <v>0</v>
      </c>
      <c r="BM19" s="12">
        <f t="shared" si="15"/>
        <v>0</v>
      </c>
      <c r="BN19" s="12">
        <f t="shared" si="16"/>
        <v>0</v>
      </c>
      <c r="BO19" s="12">
        <f t="shared" si="17"/>
        <v>0</v>
      </c>
      <c r="BP19" s="12">
        <f t="shared" si="18"/>
        <v>0</v>
      </c>
      <c r="BQ19" s="12" t="str">
        <f t="shared" si="19"/>
        <v/>
      </c>
      <c r="BR19" s="12">
        <f t="shared" si="20"/>
        <v>0</v>
      </c>
      <c r="BS19" s="12">
        <f t="shared" si="21"/>
        <v>0</v>
      </c>
      <c r="BT19" s="12">
        <f t="shared" si="22"/>
        <v>-1</v>
      </c>
      <c r="BU19" s="12" t="str">
        <f t="shared" si="23"/>
        <v/>
      </c>
      <c r="BV19" s="12">
        <f t="shared" si="24"/>
        <v>0</v>
      </c>
      <c r="BW19" s="12" t="str">
        <f t="shared" si="25"/>
        <v/>
      </c>
      <c r="BX19" s="12">
        <f t="shared" si="26"/>
        <v>3.8585858585858581</v>
      </c>
      <c r="BY19" s="12">
        <f t="shared" si="27"/>
        <v>0</v>
      </c>
      <c r="BZ19" s="12">
        <f t="shared" si="28"/>
        <v>9.7465886939571159E-2</v>
      </c>
      <c r="CA19" s="12">
        <f t="shared" si="29"/>
        <v>-1</v>
      </c>
      <c r="CB19" s="12">
        <f t="shared" si="30"/>
        <v>-3.2992411745310247E-4</v>
      </c>
      <c r="CC19" s="12">
        <f t="shared" si="31"/>
        <v>0</v>
      </c>
      <c r="CD19" s="12">
        <f t="shared" si="32"/>
        <v>0</v>
      </c>
      <c r="CE19" s="12">
        <f t="shared" si="33"/>
        <v>0</v>
      </c>
      <c r="CF19" s="12">
        <f t="shared" si="34"/>
        <v>0</v>
      </c>
      <c r="CG19" s="12">
        <f t="shared" si="35"/>
        <v>0</v>
      </c>
      <c r="CH19" s="12">
        <f t="shared" si="36"/>
        <v>0.1022685013015991</v>
      </c>
      <c r="CI19" s="12">
        <f t="shared" si="37"/>
        <v>0</v>
      </c>
    </row>
    <row r="20" spans="2:87" ht="15.75" thickBot="1" x14ac:dyDescent="0.3">
      <c r="B20" s="4"/>
      <c r="C20" s="1" t="s">
        <v>8</v>
      </c>
      <c r="D20" s="15" t="s">
        <v>109</v>
      </c>
      <c r="E20" s="16">
        <v>1.8</v>
      </c>
      <c r="F20" s="16">
        <v>36.75</v>
      </c>
      <c r="G20" s="16">
        <v>69.8</v>
      </c>
      <c r="H20" s="16">
        <v>72.63</v>
      </c>
      <c r="I20" s="16">
        <v>8.6</v>
      </c>
      <c r="J20" s="16">
        <v>134.37</v>
      </c>
      <c r="K20" s="16">
        <v>16.399999999999999</v>
      </c>
      <c r="L20" s="16">
        <v>2.82</v>
      </c>
      <c r="M20" s="24">
        <v>-2.1800000000000002</v>
      </c>
      <c r="N20" s="16">
        <v>369.7</v>
      </c>
      <c r="O20" s="16" t="s">
        <v>101</v>
      </c>
      <c r="P20" s="16">
        <v>21.3</v>
      </c>
      <c r="Q20" s="16">
        <v>908.93</v>
      </c>
      <c r="R20" s="16">
        <v>175.28</v>
      </c>
      <c r="S20" s="16" t="s">
        <v>101</v>
      </c>
      <c r="T20" s="16">
        <v>528.16999999999996</v>
      </c>
      <c r="U20" s="16">
        <v>321.8</v>
      </c>
      <c r="V20" s="16">
        <v>153.97</v>
      </c>
      <c r="W20" s="16">
        <v>984.35</v>
      </c>
      <c r="X20" s="16">
        <v>4.67</v>
      </c>
      <c r="Y20" s="16">
        <v>31.65</v>
      </c>
      <c r="Z20" s="16">
        <v>136.55000000000001</v>
      </c>
      <c r="AA20" s="16">
        <v>100.17</v>
      </c>
      <c r="AB20" s="16">
        <v>0.05</v>
      </c>
      <c r="AC20" s="16">
        <v>11.65</v>
      </c>
      <c r="AD20" s="16">
        <v>564.75</v>
      </c>
      <c r="AF20" s="4"/>
      <c r="AG20" s="1" t="s">
        <v>8</v>
      </c>
      <c r="AH20" s="15" t="s">
        <v>109</v>
      </c>
      <c r="AI20" s="16">
        <v>1.8</v>
      </c>
      <c r="AJ20" s="16">
        <v>36.75</v>
      </c>
      <c r="AK20" s="16">
        <v>72.63</v>
      </c>
      <c r="AL20" s="16">
        <v>72.63</v>
      </c>
      <c r="AM20" s="16">
        <v>8.6</v>
      </c>
      <c r="AN20" s="16">
        <v>134.37</v>
      </c>
      <c r="AO20" s="16">
        <v>16.399999999999999</v>
      </c>
      <c r="AP20" s="16" t="s">
        <v>101</v>
      </c>
      <c r="AQ20" s="24">
        <v>-2.1800000000000002</v>
      </c>
      <c r="AR20" s="16" t="s">
        <v>101</v>
      </c>
      <c r="AS20" s="16">
        <v>133.5</v>
      </c>
      <c r="AT20" s="16">
        <v>21.3</v>
      </c>
      <c r="AU20" s="16" t="s">
        <v>101</v>
      </c>
      <c r="AV20" s="16">
        <v>175.28</v>
      </c>
      <c r="AW20" s="16">
        <v>0</v>
      </c>
      <c r="AX20" s="16">
        <v>528.16999999999996</v>
      </c>
      <c r="AY20" s="16">
        <v>4.37</v>
      </c>
      <c r="AZ20" s="16">
        <v>179.65</v>
      </c>
      <c r="BA20" s="16">
        <v>984.35</v>
      </c>
      <c r="BB20" s="16">
        <v>4.67</v>
      </c>
      <c r="BC20" s="16">
        <v>31.65</v>
      </c>
      <c r="BD20" s="16">
        <v>136.55000000000001</v>
      </c>
      <c r="BE20" s="16">
        <v>100.17</v>
      </c>
      <c r="BF20" s="16" t="s">
        <v>101</v>
      </c>
      <c r="BG20" s="16">
        <v>9.0500000000000007</v>
      </c>
      <c r="BH20" s="16">
        <v>564.75</v>
      </c>
      <c r="BJ20" s="12">
        <f t="shared" si="12"/>
        <v>0</v>
      </c>
      <c r="BK20" s="12">
        <f t="shared" si="13"/>
        <v>0</v>
      </c>
      <c r="BL20" s="12">
        <f t="shared" si="14"/>
        <v>-3.8964615172793593E-2</v>
      </c>
      <c r="BM20" s="12">
        <f t="shared" si="15"/>
        <v>0</v>
      </c>
      <c r="BN20" s="12">
        <f t="shared" si="16"/>
        <v>0</v>
      </c>
      <c r="BO20" s="12">
        <f t="shared" si="17"/>
        <v>0</v>
      </c>
      <c r="BP20" s="12">
        <f t="shared" si="18"/>
        <v>0</v>
      </c>
      <c r="BQ20" s="12" t="str">
        <f t="shared" si="19"/>
        <v>N/A</v>
      </c>
      <c r="BR20" s="12">
        <f t="shared" si="20"/>
        <v>0</v>
      </c>
      <c r="BS20" s="12" t="str">
        <f t="shared" si="21"/>
        <v>N/A</v>
      </c>
      <c r="BT20" s="12" t="str">
        <f t="shared" si="22"/>
        <v>N/A</v>
      </c>
      <c r="BU20" s="12">
        <f t="shared" si="23"/>
        <v>0</v>
      </c>
      <c r="BV20" s="12" t="str">
        <f t="shared" si="24"/>
        <v>N/A</v>
      </c>
      <c r="BW20" s="12">
        <f t="shared" si="25"/>
        <v>0</v>
      </c>
      <c r="BX20" s="12" t="str">
        <f t="shared" si="26"/>
        <v>N/A</v>
      </c>
      <c r="BY20" s="12">
        <f t="shared" si="27"/>
        <v>0</v>
      </c>
      <c r="BZ20" s="12">
        <f t="shared" si="28"/>
        <v>72.638443935926773</v>
      </c>
      <c r="CA20" s="12">
        <f t="shared" si="29"/>
        <v>-0.14294461452824941</v>
      </c>
      <c r="CB20" s="12">
        <f t="shared" si="30"/>
        <v>0</v>
      </c>
      <c r="CC20" s="12">
        <f t="shared" si="31"/>
        <v>0</v>
      </c>
      <c r="CD20" s="12">
        <f t="shared" si="32"/>
        <v>0</v>
      </c>
      <c r="CE20" s="12">
        <f t="shared" si="33"/>
        <v>0</v>
      </c>
      <c r="CF20" s="12">
        <f t="shared" si="34"/>
        <v>0</v>
      </c>
      <c r="CG20" s="12" t="str">
        <f t="shared" si="35"/>
        <v>N/A</v>
      </c>
      <c r="CH20" s="12">
        <f t="shared" si="36"/>
        <v>0.28729281767955794</v>
      </c>
      <c r="CI20" s="12">
        <f t="shared" si="37"/>
        <v>0</v>
      </c>
    </row>
    <row r="21" spans="2:87" ht="15.75" thickBot="1" x14ac:dyDescent="0.3">
      <c r="B21" s="7"/>
      <c r="C21" s="2" t="s">
        <v>9</v>
      </c>
      <c r="D21" s="18" t="s">
        <v>110</v>
      </c>
      <c r="E21" s="19">
        <v>11.5</v>
      </c>
      <c r="F21" s="19">
        <v>811.8</v>
      </c>
      <c r="G21" s="19">
        <v>85.82</v>
      </c>
      <c r="H21" s="19">
        <v>98.64</v>
      </c>
      <c r="I21" s="19">
        <v>438.46</v>
      </c>
      <c r="J21" s="20">
        <v>1687.55</v>
      </c>
      <c r="K21" s="19">
        <v>338.66</v>
      </c>
      <c r="L21" s="19">
        <v>12.82</v>
      </c>
      <c r="M21" s="23">
        <v>-817.87</v>
      </c>
      <c r="N21" s="19">
        <v>904.4</v>
      </c>
      <c r="O21" s="19" t="s">
        <v>101</v>
      </c>
      <c r="P21" s="20">
        <v>3034.36</v>
      </c>
      <c r="Q21" s="20">
        <v>8878.0499999999993</v>
      </c>
      <c r="R21" s="20">
        <v>3487.4</v>
      </c>
      <c r="S21" s="19" t="s">
        <v>101</v>
      </c>
      <c r="T21" s="20">
        <v>7939.43</v>
      </c>
      <c r="U21" s="20">
        <v>5836.04</v>
      </c>
      <c r="V21" s="19">
        <v>453.04</v>
      </c>
      <c r="W21" s="20">
        <v>15463.03</v>
      </c>
      <c r="X21" s="19">
        <v>939.14</v>
      </c>
      <c r="Y21" s="19">
        <v>263.58999999999997</v>
      </c>
      <c r="Z21" s="20">
        <v>2505.4299999999998</v>
      </c>
      <c r="AA21" s="20">
        <v>1302.7</v>
      </c>
      <c r="AB21" s="19">
        <v>0</v>
      </c>
      <c r="AC21" s="19">
        <v>805.74</v>
      </c>
      <c r="AD21" s="20">
        <v>4561.97</v>
      </c>
      <c r="AF21" s="7"/>
      <c r="AG21" s="2" t="s">
        <v>9</v>
      </c>
      <c r="AH21" s="18" t="s">
        <v>110</v>
      </c>
      <c r="AI21" s="19">
        <v>11.5</v>
      </c>
      <c r="AJ21" s="19">
        <v>801.01</v>
      </c>
      <c r="AK21" s="19">
        <v>95.42</v>
      </c>
      <c r="AL21" s="19">
        <v>95.42</v>
      </c>
      <c r="AM21" s="19">
        <v>451.47</v>
      </c>
      <c r="AN21" s="20">
        <v>1686.37</v>
      </c>
      <c r="AO21" s="19">
        <v>338.48</v>
      </c>
      <c r="AP21" s="19">
        <v>0</v>
      </c>
      <c r="AQ21" s="23">
        <v>-817.82</v>
      </c>
      <c r="AR21" s="19" t="s">
        <v>101</v>
      </c>
      <c r="AS21" s="20">
        <v>1476.09</v>
      </c>
      <c r="AT21" s="20">
        <v>3032</v>
      </c>
      <c r="AU21" s="19" t="s">
        <v>101</v>
      </c>
      <c r="AV21" s="20">
        <v>3484.72</v>
      </c>
      <c r="AW21" s="19">
        <v>83.7</v>
      </c>
      <c r="AX21" s="20">
        <v>7933.37</v>
      </c>
      <c r="AY21" s="19">
        <v>786.75</v>
      </c>
      <c r="AZ21" s="20">
        <v>4271.47</v>
      </c>
      <c r="BA21" s="20">
        <v>15451.68</v>
      </c>
      <c r="BB21" s="19">
        <v>938.85</v>
      </c>
      <c r="BC21" s="19">
        <v>263.13</v>
      </c>
      <c r="BD21" s="20">
        <v>2504.19</v>
      </c>
      <c r="BE21" s="20">
        <v>1302.22</v>
      </c>
      <c r="BF21" s="19" t="s">
        <v>101</v>
      </c>
      <c r="BG21" s="19">
        <v>802.43</v>
      </c>
      <c r="BH21" s="20">
        <v>4558.47</v>
      </c>
      <c r="BJ21" s="12">
        <f t="shared" si="12"/>
        <v>0</v>
      </c>
      <c r="BK21" s="12">
        <f t="shared" si="13"/>
        <v>1.3470493501953737E-2</v>
      </c>
      <c r="BL21" s="12">
        <f t="shared" si="14"/>
        <v>-0.10060783902745764</v>
      </c>
      <c r="BM21" s="12">
        <f t="shared" si="15"/>
        <v>3.3745546007126377E-2</v>
      </c>
      <c r="BN21" s="12">
        <f t="shared" si="16"/>
        <v>-2.8816975657297378E-2</v>
      </c>
      <c r="BO21" s="12">
        <f t="shared" si="17"/>
        <v>6.9972781773873093E-4</v>
      </c>
      <c r="BP21" s="12">
        <f t="shared" si="18"/>
        <v>5.3178917513592178E-4</v>
      </c>
      <c r="BQ21" s="12" t="str">
        <f t="shared" si="19"/>
        <v/>
      </c>
      <c r="BR21" s="12">
        <f t="shared" si="20"/>
        <v>6.1138147758619897E-5</v>
      </c>
      <c r="BS21" s="12" t="str">
        <f t="shared" si="21"/>
        <v>N/A</v>
      </c>
      <c r="BT21" s="12" t="str">
        <f t="shared" si="22"/>
        <v>N/A</v>
      </c>
      <c r="BU21" s="12">
        <f t="shared" si="23"/>
        <v>7.783641160950288E-4</v>
      </c>
      <c r="BV21" s="12" t="str">
        <f t="shared" si="24"/>
        <v>N/A</v>
      </c>
      <c r="BW21" s="12">
        <f t="shared" si="25"/>
        <v>7.6907183360507914E-4</v>
      </c>
      <c r="BX21" s="12" t="str">
        <f t="shared" si="26"/>
        <v>N/A</v>
      </c>
      <c r="BY21" s="12">
        <f t="shared" si="27"/>
        <v>7.6386201576384317E-4</v>
      </c>
      <c r="BZ21" s="12">
        <f t="shared" si="28"/>
        <v>6.417909119796632</v>
      </c>
      <c r="CA21" s="12">
        <f t="shared" si="29"/>
        <v>-0.89393815243932417</v>
      </c>
      <c r="CB21" s="12">
        <f t="shared" si="30"/>
        <v>7.3454795853915972E-4</v>
      </c>
      <c r="CC21" s="12">
        <f t="shared" si="31"/>
        <v>3.0888853384455835E-4</v>
      </c>
      <c r="CD21" s="12">
        <f t="shared" si="32"/>
        <v>1.7481853076425323E-3</v>
      </c>
      <c r="CE21" s="12">
        <f t="shared" si="33"/>
        <v>4.9517009492082539E-4</v>
      </c>
      <c r="CF21" s="12">
        <f t="shared" si="34"/>
        <v>3.6860131160634774E-4</v>
      </c>
      <c r="CG21" s="12" t="str">
        <f t="shared" si="35"/>
        <v>N/A</v>
      </c>
      <c r="CH21" s="12">
        <f t="shared" si="36"/>
        <v>4.1249704024027755E-3</v>
      </c>
      <c r="CI21" s="12">
        <f t="shared" si="37"/>
        <v>7.6780147725004214E-4</v>
      </c>
    </row>
    <row r="22" spans="2:87" ht="15.75" thickBot="1" x14ac:dyDescent="0.3">
      <c r="B22" s="4"/>
      <c r="C22" s="1" t="s">
        <v>10</v>
      </c>
      <c r="D22" s="15" t="s">
        <v>111</v>
      </c>
      <c r="E22" s="16">
        <v>101.77</v>
      </c>
      <c r="F22" s="16">
        <v>323.06</v>
      </c>
      <c r="G22" s="16">
        <v>92.08</v>
      </c>
      <c r="H22" s="16">
        <v>92.08</v>
      </c>
      <c r="I22" s="16">
        <v>87.2</v>
      </c>
      <c r="J22" s="16">
        <v>611.22</v>
      </c>
      <c r="K22" s="16">
        <v>108.87</v>
      </c>
      <c r="L22" s="16">
        <v>0</v>
      </c>
      <c r="M22" s="24">
        <v>-343.81</v>
      </c>
      <c r="N22" s="17">
        <v>2370.4699999999998</v>
      </c>
      <c r="O22" s="16">
        <v>0</v>
      </c>
      <c r="P22" s="16">
        <v>730.56</v>
      </c>
      <c r="Q22" s="17">
        <v>14013.94</v>
      </c>
      <c r="R22" s="16">
        <v>730.56</v>
      </c>
      <c r="S22" s="16" t="s">
        <v>101</v>
      </c>
      <c r="T22" s="17">
        <v>11643.48</v>
      </c>
      <c r="U22" s="17">
        <v>1073.25</v>
      </c>
      <c r="V22" s="16">
        <v>2.09</v>
      </c>
      <c r="W22" s="17">
        <v>13327.95</v>
      </c>
      <c r="X22" s="16" t="s">
        <v>101</v>
      </c>
      <c r="Y22" s="16">
        <v>671.99</v>
      </c>
      <c r="Z22" s="16">
        <v>955.03</v>
      </c>
      <c r="AA22" s="16">
        <v>205</v>
      </c>
      <c r="AB22" s="16" t="s">
        <v>101</v>
      </c>
      <c r="AC22" s="17">
        <v>1296.1199999999999</v>
      </c>
      <c r="AD22" s="17">
        <v>3778.15</v>
      </c>
      <c r="AF22" s="4"/>
      <c r="AG22" s="1" t="s">
        <v>10</v>
      </c>
      <c r="AH22" s="15" t="s">
        <v>111</v>
      </c>
      <c r="AI22" s="16">
        <v>101.77</v>
      </c>
      <c r="AJ22" s="16">
        <v>342.81</v>
      </c>
      <c r="AK22" s="16">
        <v>92.08</v>
      </c>
      <c r="AL22" s="16">
        <v>92.08</v>
      </c>
      <c r="AM22" s="16">
        <v>62.18</v>
      </c>
      <c r="AN22" s="16">
        <v>605.94000000000005</v>
      </c>
      <c r="AO22" s="16">
        <v>108.87</v>
      </c>
      <c r="AP22" s="16">
        <v>0</v>
      </c>
      <c r="AQ22" s="24">
        <v>-349.09</v>
      </c>
      <c r="AR22" s="17">
        <v>2370.4699999999998</v>
      </c>
      <c r="AS22" s="16">
        <v>25.6</v>
      </c>
      <c r="AT22" s="16">
        <v>730.56</v>
      </c>
      <c r="AU22" s="17">
        <v>14013.94</v>
      </c>
      <c r="AV22" s="16">
        <v>730.56</v>
      </c>
      <c r="AW22" s="16">
        <v>25.6</v>
      </c>
      <c r="AX22" s="17">
        <v>11643.48</v>
      </c>
      <c r="AY22" s="16">
        <v>322.36</v>
      </c>
      <c r="AZ22" s="17">
        <v>1052.92</v>
      </c>
      <c r="BA22" s="17">
        <v>13521.75</v>
      </c>
      <c r="BB22" s="16">
        <v>255.92</v>
      </c>
      <c r="BC22" s="16">
        <v>460.21</v>
      </c>
      <c r="BD22" s="16">
        <v>955.03</v>
      </c>
      <c r="BE22" s="16">
        <v>205</v>
      </c>
      <c r="BF22" s="16" t="s">
        <v>101</v>
      </c>
      <c r="BG22" s="17">
        <v>1658.72</v>
      </c>
      <c r="BH22" s="17">
        <v>3778.15</v>
      </c>
      <c r="BJ22" s="12">
        <f t="shared" si="12"/>
        <v>0</v>
      </c>
      <c r="BK22" s="12">
        <f t="shared" si="13"/>
        <v>-5.7612088328811879E-2</v>
      </c>
      <c r="BL22" s="12">
        <f t="shared" si="14"/>
        <v>0</v>
      </c>
      <c r="BM22" s="12">
        <f t="shared" si="15"/>
        <v>0</v>
      </c>
      <c r="BN22" s="12">
        <f t="shared" si="16"/>
        <v>0.4023801865551625</v>
      </c>
      <c r="BO22" s="12">
        <f t="shared" si="17"/>
        <v>8.7137340330725351E-3</v>
      </c>
      <c r="BP22" s="12">
        <f t="shared" si="18"/>
        <v>0</v>
      </c>
      <c r="BQ22" s="12" t="str">
        <f t="shared" si="19"/>
        <v/>
      </c>
      <c r="BR22" s="12">
        <f t="shared" si="20"/>
        <v>-1.512503938812333E-2</v>
      </c>
      <c r="BS22" s="12">
        <f t="shared" si="21"/>
        <v>0</v>
      </c>
      <c r="BT22" s="12">
        <f t="shared" si="22"/>
        <v>-1</v>
      </c>
      <c r="BU22" s="12">
        <f t="shared" si="23"/>
        <v>0</v>
      </c>
      <c r="BV22" s="12">
        <f t="shared" si="24"/>
        <v>0</v>
      </c>
      <c r="BW22" s="12">
        <f t="shared" si="25"/>
        <v>0</v>
      </c>
      <c r="BX22" s="12" t="str">
        <f t="shared" si="26"/>
        <v>N/A</v>
      </c>
      <c r="BY22" s="12">
        <f t="shared" si="27"/>
        <v>0</v>
      </c>
      <c r="BZ22" s="12">
        <f t="shared" si="28"/>
        <v>2.3293522769574388</v>
      </c>
      <c r="CA22" s="12">
        <f t="shared" si="29"/>
        <v>-0.99801504387797746</v>
      </c>
      <c r="CB22" s="12">
        <f t="shared" si="30"/>
        <v>-1.4332464362970716E-2</v>
      </c>
      <c r="CC22" s="12" t="str">
        <f t="shared" si="31"/>
        <v>N/A</v>
      </c>
      <c r="CD22" s="12">
        <f t="shared" si="32"/>
        <v>0.46018122161621877</v>
      </c>
      <c r="CE22" s="12">
        <f t="shared" si="33"/>
        <v>0</v>
      </c>
      <c r="CF22" s="12">
        <f t="shared" si="34"/>
        <v>0</v>
      </c>
      <c r="CG22" s="12" t="str">
        <f t="shared" si="35"/>
        <v>N/A</v>
      </c>
      <c r="CH22" s="12">
        <f t="shared" si="36"/>
        <v>-0.21860229574611756</v>
      </c>
      <c r="CI22" s="12">
        <f t="shared" si="37"/>
        <v>0</v>
      </c>
    </row>
    <row r="23" spans="2:87" ht="15.75" thickBot="1" x14ac:dyDescent="0.3">
      <c r="B23" s="7"/>
      <c r="C23" s="2" t="s">
        <v>11</v>
      </c>
      <c r="D23" s="18" t="s">
        <v>112</v>
      </c>
      <c r="E23" s="19">
        <v>41.44</v>
      </c>
      <c r="F23" s="19">
        <v>124.42</v>
      </c>
      <c r="G23" s="19">
        <v>14.11</v>
      </c>
      <c r="H23" s="19">
        <v>14.11</v>
      </c>
      <c r="I23" s="19">
        <v>92.48</v>
      </c>
      <c r="J23" s="19">
        <v>296.83999999999997</v>
      </c>
      <c r="K23" s="19">
        <v>65.83</v>
      </c>
      <c r="L23" s="19">
        <v>0</v>
      </c>
      <c r="M23" s="23">
        <v>-206.48</v>
      </c>
      <c r="N23" s="20">
        <v>1784.33</v>
      </c>
      <c r="O23" s="19">
        <v>40.69</v>
      </c>
      <c r="P23" s="19">
        <v>52.43</v>
      </c>
      <c r="Q23" s="20">
        <v>6615.65</v>
      </c>
      <c r="R23" s="19">
        <v>52.43</v>
      </c>
      <c r="S23" s="19">
        <v>52.71</v>
      </c>
      <c r="T23" s="20">
        <v>4831.32</v>
      </c>
      <c r="U23" s="19">
        <v>825.63</v>
      </c>
      <c r="V23" s="19">
        <v>0</v>
      </c>
      <c r="W23" s="20">
        <v>5953.79</v>
      </c>
      <c r="X23" s="19">
        <v>98.03</v>
      </c>
      <c r="Y23" s="19">
        <v>136.47999999999999</v>
      </c>
      <c r="Z23" s="19">
        <v>503.32</v>
      </c>
      <c r="AA23" s="19">
        <v>224.39</v>
      </c>
      <c r="AB23" s="19">
        <v>44.41</v>
      </c>
      <c r="AC23" s="19">
        <v>544.39</v>
      </c>
      <c r="AD23" s="20">
        <v>1953.38</v>
      </c>
      <c r="AF23" s="7"/>
      <c r="AG23" s="2" t="s">
        <v>11</v>
      </c>
      <c r="AH23" s="18" t="s">
        <v>112</v>
      </c>
      <c r="AI23" s="19">
        <v>41.44</v>
      </c>
      <c r="AJ23" s="19">
        <v>142.99</v>
      </c>
      <c r="AK23" s="19">
        <v>14.11</v>
      </c>
      <c r="AL23" s="19">
        <v>14.11</v>
      </c>
      <c r="AM23" s="19">
        <v>73.900000000000006</v>
      </c>
      <c r="AN23" s="19">
        <v>296.83999999999997</v>
      </c>
      <c r="AO23" s="19">
        <v>65.83</v>
      </c>
      <c r="AP23" s="19">
        <v>0</v>
      </c>
      <c r="AQ23" s="23">
        <v>-206.48</v>
      </c>
      <c r="AR23" s="20">
        <v>1784.33</v>
      </c>
      <c r="AS23" s="19">
        <v>52.24</v>
      </c>
      <c r="AT23" s="19">
        <v>52.43</v>
      </c>
      <c r="AU23" s="20">
        <v>6630.3</v>
      </c>
      <c r="AV23" s="19">
        <v>52.43</v>
      </c>
      <c r="AW23" s="19">
        <v>12.81</v>
      </c>
      <c r="AX23" s="20">
        <v>4845.97</v>
      </c>
      <c r="AY23" s="19">
        <v>693.24</v>
      </c>
      <c r="AZ23" s="19">
        <v>745.66</v>
      </c>
      <c r="BA23" s="20">
        <v>6003.3</v>
      </c>
      <c r="BB23" s="19">
        <v>98.03</v>
      </c>
      <c r="BC23" s="19">
        <v>175.81</v>
      </c>
      <c r="BD23" s="19">
        <v>503.32</v>
      </c>
      <c r="BE23" s="19">
        <v>224.39</v>
      </c>
      <c r="BF23" s="19" t="s">
        <v>101</v>
      </c>
      <c r="BG23" s="19">
        <v>513.48</v>
      </c>
      <c r="BH23" s="20">
        <v>1953.38</v>
      </c>
      <c r="BJ23" s="12">
        <f t="shared" si="12"/>
        <v>0</v>
      </c>
      <c r="BK23" s="12">
        <f t="shared" si="13"/>
        <v>-0.12986922162388984</v>
      </c>
      <c r="BL23" s="12">
        <f t="shared" si="14"/>
        <v>0</v>
      </c>
      <c r="BM23" s="12">
        <f t="shared" si="15"/>
        <v>0</v>
      </c>
      <c r="BN23" s="12">
        <f t="shared" si="16"/>
        <v>0.25142083897158318</v>
      </c>
      <c r="BO23" s="12">
        <f t="shared" si="17"/>
        <v>0</v>
      </c>
      <c r="BP23" s="12">
        <f t="shared" si="18"/>
        <v>0</v>
      </c>
      <c r="BQ23" s="12" t="str">
        <f t="shared" si="19"/>
        <v/>
      </c>
      <c r="BR23" s="12">
        <f t="shared" si="20"/>
        <v>0</v>
      </c>
      <c r="BS23" s="12">
        <f t="shared" si="21"/>
        <v>0</v>
      </c>
      <c r="BT23" s="12">
        <f t="shared" si="22"/>
        <v>-0.22109494640122518</v>
      </c>
      <c r="BU23" s="12">
        <f t="shared" si="23"/>
        <v>0</v>
      </c>
      <c r="BV23" s="12">
        <f t="shared" si="24"/>
        <v>-2.2095531122272817E-3</v>
      </c>
      <c r="BW23" s="12">
        <f t="shared" si="25"/>
        <v>0</v>
      </c>
      <c r="BX23" s="12">
        <f t="shared" si="26"/>
        <v>3.1147540983606556</v>
      </c>
      <c r="BY23" s="12">
        <f t="shared" si="27"/>
        <v>-3.0231305600324694E-3</v>
      </c>
      <c r="BZ23" s="12">
        <f t="shared" si="28"/>
        <v>0.19097282326467022</v>
      </c>
      <c r="CA23" s="12">
        <f t="shared" si="29"/>
        <v>-1</v>
      </c>
      <c r="CB23" s="12">
        <f t="shared" si="30"/>
        <v>-8.2471307447570859E-3</v>
      </c>
      <c r="CC23" s="12">
        <f t="shared" si="31"/>
        <v>0</v>
      </c>
      <c r="CD23" s="12">
        <f t="shared" si="32"/>
        <v>-0.22370741141004499</v>
      </c>
      <c r="CE23" s="12">
        <f t="shared" si="33"/>
        <v>0</v>
      </c>
      <c r="CF23" s="12">
        <f t="shared" si="34"/>
        <v>0</v>
      </c>
      <c r="CG23" s="12" t="str">
        <f t="shared" si="35"/>
        <v>N/A</v>
      </c>
      <c r="CH23" s="12">
        <f t="shared" si="36"/>
        <v>6.0197086546700876E-2</v>
      </c>
      <c r="CI23" s="12">
        <f t="shared" si="37"/>
        <v>0</v>
      </c>
    </row>
    <row r="24" spans="2:87" ht="21.75" thickBot="1" x14ac:dyDescent="0.3">
      <c r="B24" s="4"/>
      <c r="C24" s="1" t="s">
        <v>12</v>
      </c>
      <c r="D24" s="15" t="s">
        <v>113</v>
      </c>
      <c r="E24" s="16">
        <v>123.43</v>
      </c>
      <c r="F24" s="16">
        <v>318.25</v>
      </c>
      <c r="G24" s="16">
        <v>70.25</v>
      </c>
      <c r="H24" s="16">
        <v>94.5</v>
      </c>
      <c r="I24" s="16">
        <v>420.75</v>
      </c>
      <c r="J24" s="16">
        <v>879</v>
      </c>
      <c r="K24" s="16">
        <v>45.5</v>
      </c>
      <c r="L24" s="16">
        <v>24.25</v>
      </c>
      <c r="M24" s="24">
        <v>-872.5</v>
      </c>
      <c r="N24" s="17">
        <v>5693.75</v>
      </c>
      <c r="O24" s="16" t="s">
        <v>101</v>
      </c>
      <c r="P24" s="17">
        <v>1556.75</v>
      </c>
      <c r="Q24" s="17">
        <v>22412.5</v>
      </c>
      <c r="R24" s="17">
        <v>1631.5</v>
      </c>
      <c r="S24" s="16" t="s">
        <v>101</v>
      </c>
      <c r="T24" s="17">
        <v>16718.75</v>
      </c>
      <c r="U24" s="17">
        <v>3119.5</v>
      </c>
      <c r="V24" s="16">
        <v>0</v>
      </c>
      <c r="W24" s="17">
        <v>20717.25</v>
      </c>
      <c r="X24" s="16">
        <v>155.5</v>
      </c>
      <c r="Y24" s="16">
        <v>781.75</v>
      </c>
      <c r="Z24" s="17">
        <v>1751.5</v>
      </c>
      <c r="AA24" s="16">
        <v>752</v>
      </c>
      <c r="AB24" s="16">
        <v>62.25</v>
      </c>
      <c r="AC24" s="17">
        <v>1847.25</v>
      </c>
      <c r="AD24" s="17">
        <v>8471.75</v>
      </c>
      <c r="AF24" s="4"/>
      <c r="AG24" s="1" t="s">
        <v>12</v>
      </c>
      <c r="AH24" s="15" t="s">
        <v>113</v>
      </c>
      <c r="AI24" s="16">
        <v>123.43</v>
      </c>
      <c r="AJ24" s="16">
        <v>495.25</v>
      </c>
      <c r="AK24" s="16">
        <v>94.5</v>
      </c>
      <c r="AL24" s="16">
        <v>94.5</v>
      </c>
      <c r="AM24" s="16">
        <v>243.75</v>
      </c>
      <c r="AN24" s="16">
        <v>879</v>
      </c>
      <c r="AO24" s="16">
        <v>45.5</v>
      </c>
      <c r="AP24" s="16">
        <v>0</v>
      </c>
      <c r="AQ24" s="24">
        <v>-872.5</v>
      </c>
      <c r="AR24" s="17">
        <v>5693.75</v>
      </c>
      <c r="AS24" s="16">
        <v>0.75</v>
      </c>
      <c r="AT24" s="17">
        <v>1556.75</v>
      </c>
      <c r="AU24" s="17">
        <v>23754.75</v>
      </c>
      <c r="AV24" s="17">
        <v>1631.5</v>
      </c>
      <c r="AW24" s="16">
        <v>0.75</v>
      </c>
      <c r="AX24" s="17">
        <v>18061</v>
      </c>
      <c r="AY24" s="17">
        <v>1487.25</v>
      </c>
      <c r="AZ24" s="17">
        <v>3118.75</v>
      </c>
      <c r="BA24" s="17">
        <v>22059.5</v>
      </c>
      <c r="BB24" s="16">
        <v>155.5</v>
      </c>
      <c r="BC24" s="16">
        <v>775.5</v>
      </c>
      <c r="BD24" s="17">
        <v>1751.5</v>
      </c>
      <c r="BE24" s="16">
        <v>758.25</v>
      </c>
      <c r="BF24" s="16">
        <v>62.25</v>
      </c>
      <c r="BG24" s="17">
        <v>1847.25</v>
      </c>
      <c r="BH24" s="17">
        <v>8471.75</v>
      </c>
      <c r="BJ24" s="12">
        <f t="shared" si="12"/>
        <v>0</v>
      </c>
      <c r="BK24" s="12">
        <f t="shared" si="13"/>
        <v>-0.35739525492175667</v>
      </c>
      <c r="BL24" s="12">
        <f t="shared" si="14"/>
        <v>-0.25661375661375663</v>
      </c>
      <c r="BM24" s="12">
        <f t="shared" si="15"/>
        <v>0</v>
      </c>
      <c r="BN24" s="12">
        <f t="shared" si="16"/>
        <v>0.72615384615384615</v>
      </c>
      <c r="BO24" s="12">
        <f t="shared" si="17"/>
        <v>0</v>
      </c>
      <c r="BP24" s="12">
        <f t="shared" si="18"/>
        <v>0</v>
      </c>
      <c r="BQ24" s="12" t="str">
        <f t="shared" si="19"/>
        <v/>
      </c>
      <c r="BR24" s="12">
        <f t="shared" si="20"/>
        <v>0</v>
      </c>
      <c r="BS24" s="12">
        <f t="shared" si="21"/>
        <v>0</v>
      </c>
      <c r="BT24" s="12" t="str">
        <f t="shared" si="22"/>
        <v>N/A</v>
      </c>
      <c r="BU24" s="12">
        <f t="shared" si="23"/>
        <v>0</v>
      </c>
      <c r="BV24" s="12">
        <f t="shared" si="24"/>
        <v>-5.6504488575969014E-2</v>
      </c>
      <c r="BW24" s="12">
        <f t="shared" si="25"/>
        <v>0</v>
      </c>
      <c r="BX24" s="12" t="str">
        <f t="shared" si="26"/>
        <v>N/A</v>
      </c>
      <c r="BY24" s="12">
        <f t="shared" si="27"/>
        <v>-7.4317590388129115E-2</v>
      </c>
      <c r="BZ24" s="12">
        <f t="shared" si="28"/>
        <v>1.0974953773743485</v>
      </c>
      <c r="CA24" s="12">
        <f t="shared" si="29"/>
        <v>-1</v>
      </c>
      <c r="CB24" s="12">
        <f t="shared" si="30"/>
        <v>-6.0846800698111922E-2</v>
      </c>
      <c r="CC24" s="12">
        <f t="shared" si="31"/>
        <v>0</v>
      </c>
      <c r="CD24" s="12">
        <f t="shared" si="32"/>
        <v>8.0593165699548684E-3</v>
      </c>
      <c r="CE24" s="12">
        <f t="shared" si="33"/>
        <v>0</v>
      </c>
      <c r="CF24" s="12">
        <f t="shared" si="34"/>
        <v>-8.2426640290141767E-3</v>
      </c>
      <c r="CG24" s="12">
        <f t="shared" si="35"/>
        <v>0</v>
      </c>
      <c r="CH24" s="12">
        <f t="shared" si="36"/>
        <v>0</v>
      </c>
      <c r="CI24" s="12">
        <f t="shared" si="37"/>
        <v>0</v>
      </c>
    </row>
    <row r="25" spans="2:87" ht="21.75" thickBot="1" x14ac:dyDescent="0.3">
      <c r="B25" s="7"/>
      <c r="C25" s="2" t="s">
        <v>13</v>
      </c>
      <c r="D25" s="18" t="s">
        <v>114</v>
      </c>
      <c r="E25" s="19">
        <v>77.959999999999994</v>
      </c>
      <c r="F25" s="19">
        <v>91.27</v>
      </c>
      <c r="G25" s="19">
        <v>3.65</v>
      </c>
      <c r="H25" s="19">
        <v>3.65</v>
      </c>
      <c r="I25" s="19">
        <v>23.66</v>
      </c>
      <c r="J25" s="19">
        <v>126.09</v>
      </c>
      <c r="K25" s="19">
        <v>6.28</v>
      </c>
      <c r="L25" s="19">
        <v>0</v>
      </c>
      <c r="M25" s="19">
        <v>7.41</v>
      </c>
      <c r="N25" s="19">
        <v>559.09</v>
      </c>
      <c r="O25" s="19" t="s">
        <v>101</v>
      </c>
      <c r="P25" s="19">
        <v>1.1200000000000001</v>
      </c>
      <c r="Q25" s="20">
        <v>1963.05</v>
      </c>
      <c r="R25" s="19">
        <v>4.16</v>
      </c>
      <c r="S25" s="19">
        <v>73.22</v>
      </c>
      <c r="T25" s="20">
        <v>1403.96</v>
      </c>
      <c r="U25" s="19">
        <v>84.77</v>
      </c>
      <c r="V25" s="19" t="s">
        <v>101</v>
      </c>
      <c r="W25" s="20">
        <v>1618.47</v>
      </c>
      <c r="X25" s="19">
        <v>56.66</v>
      </c>
      <c r="Y25" s="19">
        <v>51.88</v>
      </c>
      <c r="Z25" s="19">
        <v>118.68</v>
      </c>
      <c r="AA25" s="19">
        <v>4.68</v>
      </c>
      <c r="AB25" s="19">
        <v>1.33</v>
      </c>
      <c r="AC25" s="19">
        <v>122.29</v>
      </c>
      <c r="AD25" s="19">
        <v>487.14</v>
      </c>
      <c r="AF25" s="7"/>
      <c r="AG25" s="2" t="s">
        <v>13</v>
      </c>
      <c r="AH25" s="18" t="s">
        <v>114</v>
      </c>
      <c r="AI25" s="19">
        <v>77.959999999999994</v>
      </c>
      <c r="AJ25" s="19">
        <v>89.23</v>
      </c>
      <c r="AK25" s="19">
        <v>3.77</v>
      </c>
      <c r="AL25" s="19">
        <v>3.77</v>
      </c>
      <c r="AM25" s="19">
        <v>24.28</v>
      </c>
      <c r="AN25" s="19">
        <v>123.43</v>
      </c>
      <c r="AO25" s="19">
        <v>6.15</v>
      </c>
      <c r="AP25" s="19">
        <v>0</v>
      </c>
      <c r="AQ25" s="19">
        <v>10.98</v>
      </c>
      <c r="AR25" s="19">
        <v>565.66999999999996</v>
      </c>
      <c r="AS25" s="19">
        <v>0</v>
      </c>
      <c r="AT25" s="19">
        <v>1.1200000000000001</v>
      </c>
      <c r="AU25" s="20">
        <v>1945.36</v>
      </c>
      <c r="AV25" s="19">
        <v>1.1200000000000001</v>
      </c>
      <c r="AW25" s="19">
        <v>0</v>
      </c>
      <c r="AX25" s="20">
        <v>1379.69</v>
      </c>
      <c r="AY25" s="19">
        <v>33.93</v>
      </c>
      <c r="AZ25" s="19">
        <v>35.049999999999997</v>
      </c>
      <c r="BA25" s="20">
        <v>1584.77</v>
      </c>
      <c r="BB25" s="19">
        <v>56.06</v>
      </c>
      <c r="BC25" s="19">
        <v>50.67</v>
      </c>
      <c r="BD25" s="19">
        <v>112.46</v>
      </c>
      <c r="BE25" s="19">
        <v>3.47</v>
      </c>
      <c r="BF25" s="19">
        <v>2.2599999999999998</v>
      </c>
      <c r="BG25" s="19">
        <v>117.87</v>
      </c>
      <c r="BH25" s="19">
        <v>473.21</v>
      </c>
      <c r="BJ25" s="12">
        <f t="shared" si="12"/>
        <v>0</v>
      </c>
      <c r="BK25" s="12">
        <f t="shared" si="13"/>
        <v>2.2862266054017616E-2</v>
      </c>
      <c r="BL25" s="12">
        <f t="shared" si="14"/>
        <v>-3.1830238726790479E-2</v>
      </c>
      <c r="BM25" s="12">
        <f t="shared" si="15"/>
        <v>-3.1830238726790479E-2</v>
      </c>
      <c r="BN25" s="12">
        <f t="shared" si="16"/>
        <v>-2.5535420098846826E-2</v>
      </c>
      <c r="BO25" s="12">
        <f t="shared" si="17"/>
        <v>2.1550676496799776E-2</v>
      </c>
      <c r="BP25" s="12">
        <f t="shared" si="18"/>
        <v>2.1138211382113803E-2</v>
      </c>
      <c r="BQ25" s="12" t="str">
        <f t="shared" si="19"/>
        <v/>
      </c>
      <c r="BR25" s="12">
        <f t="shared" si="20"/>
        <v>-0.32513661202185795</v>
      </c>
      <c r="BS25" s="12">
        <f t="shared" si="21"/>
        <v>-1.1632223734686174E-2</v>
      </c>
      <c r="BT25" s="12" t="str">
        <f t="shared" si="22"/>
        <v>N/A</v>
      </c>
      <c r="BU25" s="12">
        <f t="shared" si="23"/>
        <v>0</v>
      </c>
      <c r="BV25" s="12">
        <f t="shared" si="24"/>
        <v>9.0934325780318587E-3</v>
      </c>
      <c r="BW25" s="12">
        <f t="shared" si="25"/>
        <v>2.714285714285714</v>
      </c>
      <c r="BX25" s="12" t="str">
        <f t="shared" si="26"/>
        <v/>
      </c>
      <c r="BY25" s="12">
        <f t="shared" si="27"/>
        <v>1.759090810254476E-2</v>
      </c>
      <c r="BZ25" s="12">
        <f t="shared" si="28"/>
        <v>1.4983790156203949</v>
      </c>
      <c r="CA25" s="12" t="str">
        <f t="shared" si="29"/>
        <v>N/A</v>
      </c>
      <c r="CB25" s="12">
        <f t="shared" si="30"/>
        <v>2.1264915413593169E-2</v>
      </c>
      <c r="CC25" s="12">
        <f t="shared" si="31"/>
        <v>1.0702818408847561E-2</v>
      </c>
      <c r="CD25" s="12">
        <f t="shared" si="32"/>
        <v>2.38800078942175E-2</v>
      </c>
      <c r="CE25" s="12">
        <f t="shared" si="33"/>
        <v>5.5308554152587709E-2</v>
      </c>
      <c r="CF25" s="12">
        <f>IF(AA25="N/A","N/A",IF(BE25="N/A","N/A",
IF(BE25=0,"",
IF(AA25="","",(IF(BE25="","",
(AA25-BE25)/BE25))))))</f>
        <v>0.34870317002881829</v>
      </c>
      <c r="CG25" s="12">
        <f t="shared" si="35"/>
        <v>-0.41150442477876098</v>
      </c>
      <c r="CH25" s="12">
        <f t="shared" si="36"/>
        <v>3.7498939509629264E-2</v>
      </c>
      <c r="CI25" s="12">
        <f t="shared" si="37"/>
        <v>2.9437247733564396E-2</v>
      </c>
    </row>
    <row r="26" spans="2:87" ht="15.75" thickBot="1" x14ac:dyDescent="0.3">
      <c r="B26" s="4"/>
      <c r="C26" s="1" t="s">
        <v>14</v>
      </c>
      <c r="D26" s="15" t="s">
        <v>115</v>
      </c>
      <c r="E26" s="16">
        <v>23.62</v>
      </c>
      <c r="F26" s="16">
        <v>331.73</v>
      </c>
      <c r="G26" s="16">
        <v>608.79999999999995</v>
      </c>
      <c r="H26" s="16">
        <v>798.77</v>
      </c>
      <c r="I26" s="16">
        <v>15.06</v>
      </c>
      <c r="J26" s="17">
        <v>1165.04</v>
      </c>
      <c r="K26" s="16">
        <v>19.48</v>
      </c>
      <c r="L26" s="16">
        <v>189.97</v>
      </c>
      <c r="M26" s="16">
        <v>235.73</v>
      </c>
      <c r="N26" s="16" t="s">
        <v>101</v>
      </c>
      <c r="O26" s="16" t="s">
        <v>101</v>
      </c>
      <c r="P26" s="16">
        <v>0</v>
      </c>
      <c r="Q26" s="16" t="s">
        <v>101</v>
      </c>
      <c r="R26" s="16">
        <v>0</v>
      </c>
      <c r="S26" s="16" t="s">
        <v>101</v>
      </c>
      <c r="T26" s="16" t="s">
        <v>101</v>
      </c>
      <c r="U26" s="17">
        <v>8605.1299999999992</v>
      </c>
      <c r="V26" s="16" t="s">
        <v>101</v>
      </c>
      <c r="W26" s="17">
        <v>9770.18</v>
      </c>
      <c r="X26" s="16">
        <v>61.84</v>
      </c>
      <c r="Y26" s="16">
        <v>78.73</v>
      </c>
      <c r="Z26" s="16">
        <v>929.31</v>
      </c>
      <c r="AA26" s="16">
        <v>761.39</v>
      </c>
      <c r="AB26" s="16">
        <v>27.36</v>
      </c>
      <c r="AC26" s="16">
        <v>246.93</v>
      </c>
      <c r="AD26" s="17">
        <v>4956.8100000000004</v>
      </c>
      <c r="AF26" s="4"/>
      <c r="AG26" s="1" t="s">
        <v>14</v>
      </c>
      <c r="AH26" s="15" t="s">
        <v>115</v>
      </c>
      <c r="AI26" s="16">
        <v>23.62</v>
      </c>
      <c r="AJ26" s="16">
        <v>350.96</v>
      </c>
      <c r="AK26" s="16">
        <v>608.79999999999995</v>
      </c>
      <c r="AL26" s="16">
        <v>781.2</v>
      </c>
      <c r="AM26" s="16">
        <v>13.41</v>
      </c>
      <c r="AN26" s="17">
        <v>1165.04</v>
      </c>
      <c r="AO26" s="16">
        <v>19.48</v>
      </c>
      <c r="AP26" s="16">
        <v>172.4</v>
      </c>
      <c r="AQ26" s="16">
        <v>235.73</v>
      </c>
      <c r="AR26" s="16" t="s">
        <v>101</v>
      </c>
      <c r="AS26" s="16">
        <v>131.08000000000001</v>
      </c>
      <c r="AT26" s="16">
        <v>0</v>
      </c>
      <c r="AU26" s="16" t="s">
        <v>101</v>
      </c>
      <c r="AV26" s="17">
        <v>8253.44</v>
      </c>
      <c r="AW26" s="16">
        <v>13.38</v>
      </c>
      <c r="AX26" s="16">
        <v>0</v>
      </c>
      <c r="AY26" s="16">
        <v>0</v>
      </c>
      <c r="AZ26" s="17">
        <v>8253.44</v>
      </c>
      <c r="BA26" s="17">
        <v>9770.18</v>
      </c>
      <c r="BB26" s="16">
        <v>61.84</v>
      </c>
      <c r="BC26" s="16">
        <v>78.73</v>
      </c>
      <c r="BD26" s="16">
        <v>929.31</v>
      </c>
      <c r="BE26" s="16">
        <v>761.39</v>
      </c>
      <c r="BF26" s="16">
        <v>27.36</v>
      </c>
      <c r="BG26" s="16">
        <v>93.41</v>
      </c>
      <c r="BH26" s="17">
        <v>4924.3100000000004</v>
      </c>
      <c r="BJ26" s="12">
        <f t="shared" si="12"/>
        <v>0</v>
      </c>
      <c r="BK26" s="12">
        <f t="shared" si="13"/>
        <v>-5.4792568953726813E-2</v>
      </c>
      <c r="BL26" s="12">
        <f t="shared" si="14"/>
        <v>0</v>
      </c>
      <c r="BM26" s="12">
        <f t="shared" si="15"/>
        <v>2.2491039426523213E-2</v>
      </c>
      <c r="BN26" s="12">
        <f t="shared" si="16"/>
        <v>0.12304250559284119</v>
      </c>
      <c r="BO26" s="12">
        <f t="shared" si="17"/>
        <v>0</v>
      </c>
      <c r="BP26" s="12">
        <f t="shared" si="18"/>
        <v>0</v>
      </c>
      <c r="BQ26" s="12">
        <f t="shared" si="19"/>
        <v>0.10191415313225054</v>
      </c>
      <c r="BR26" s="12">
        <f t="shared" si="20"/>
        <v>0</v>
      </c>
      <c r="BS26" s="12" t="str">
        <f t="shared" si="21"/>
        <v>N/A</v>
      </c>
      <c r="BT26" s="12" t="str">
        <f t="shared" si="22"/>
        <v>N/A</v>
      </c>
      <c r="BU26" s="12" t="str">
        <f t="shared" si="23"/>
        <v/>
      </c>
      <c r="BV26" s="12" t="str">
        <f t="shared" si="24"/>
        <v>N/A</v>
      </c>
      <c r="BW26" s="12">
        <f t="shared" si="25"/>
        <v>-1</v>
      </c>
      <c r="BX26" s="12" t="str">
        <f t="shared" si="26"/>
        <v>N/A</v>
      </c>
      <c r="BY26" s="12" t="str">
        <f t="shared" si="27"/>
        <v>N/A</v>
      </c>
      <c r="BZ26" s="12" t="str">
        <f t="shared" si="28"/>
        <v/>
      </c>
      <c r="CA26" s="12" t="str">
        <f t="shared" si="29"/>
        <v>N/A</v>
      </c>
      <c r="CB26" s="12">
        <f t="shared" si="30"/>
        <v>0</v>
      </c>
      <c r="CC26" s="12">
        <f t="shared" si="31"/>
        <v>0</v>
      </c>
      <c r="CD26" s="12">
        <f t="shared" si="32"/>
        <v>0</v>
      </c>
      <c r="CE26" s="12">
        <f t="shared" si="33"/>
        <v>0</v>
      </c>
      <c r="CF26" s="12">
        <f t="shared" si="34"/>
        <v>0</v>
      </c>
      <c r="CG26" s="12">
        <f t="shared" si="35"/>
        <v>0</v>
      </c>
      <c r="CH26" s="12">
        <f t="shared" si="36"/>
        <v>1.6435071191521251</v>
      </c>
      <c r="CI26" s="12">
        <f t="shared" si="37"/>
        <v>6.5999094289352208E-3</v>
      </c>
    </row>
    <row r="27" spans="2:87" ht="21.75" thickBot="1" x14ac:dyDescent="0.3">
      <c r="B27" s="7"/>
      <c r="C27" s="2" t="s">
        <v>15</v>
      </c>
      <c r="D27" s="18" t="s">
        <v>116</v>
      </c>
      <c r="E27" s="19">
        <v>14.35</v>
      </c>
      <c r="F27" s="19">
        <v>56.12</v>
      </c>
      <c r="G27" s="19">
        <v>124.12</v>
      </c>
      <c r="H27" s="19">
        <v>263.89</v>
      </c>
      <c r="I27" s="19">
        <v>18.399999999999999</v>
      </c>
      <c r="J27" s="19">
        <v>338.42</v>
      </c>
      <c r="K27" s="19">
        <v>0</v>
      </c>
      <c r="L27" s="19">
        <v>139.77000000000001</v>
      </c>
      <c r="M27" s="19">
        <v>83.01</v>
      </c>
      <c r="N27" s="19">
        <v>93.25</v>
      </c>
      <c r="O27" s="19">
        <v>0</v>
      </c>
      <c r="P27" s="19">
        <v>0</v>
      </c>
      <c r="Q27" s="20">
        <v>1297.6400000000001</v>
      </c>
      <c r="R27" s="19">
        <v>2.13</v>
      </c>
      <c r="S27" s="19">
        <v>0.69</v>
      </c>
      <c r="T27" s="20">
        <v>1325.64</v>
      </c>
      <c r="U27" s="19">
        <v>118.07</v>
      </c>
      <c r="V27" s="19" t="s">
        <v>101</v>
      </c>
      <c r="W27" s="20">
        <v>1782.12</v>
      </c>
      <c r="X27" s="19">
        <v>34.17</v>
      </c>
      <c r="Y27" s="19">
        <v>39.869999999999997</v>
      </c>
      <c r="Z27" s="19">
        <v>255.4</v>
      </c>
      <c r="AA27" s="19">
        <v>179.79</v>
      </c>
      <c r="AB27" s="19">
        <v>1.57</v>
      </c>
      <c r="AC27" s="19">
        <v>30.31</v>
      </c>
      <c r="AD27" s="20">
        <v>1081.58</v>
      </c>
      <c r="AF27" s="7"/>
      <c r="AG27" s="2" t="s">
        <v>15</v>
      </c>
      <c r="AH27" s="18" t="s">
        <v>116</v>
      </c>
      <c r="AI27" s="19">
        <v>14.35</v>
      </c>
      <c r="AJ27" s="19">
        <v>56.02</v>
      </c>
      <c r="AK27" s="19">
        <v>212.86</v>
      </c>
      <c r="AL27" s="19">
        <v>263.33</v>
      </c>
      <c r="AM27" s="19">
        <v>18.37</v>
      </c>
      <c r="AN27" s="19">
        <v>337.72</v>
      </c>
      <c r="AO27" s="19">
        <v>0</v>
      </c>
      <c r="AP27" s="19">
        <v>50.47</v>
      </c>
      <c r="AQ27" s="19">
        <v>82.79</v>
      </c>
      <c r="AR27" s="19" t="s">
        <v>101</v>
      </c>
      <c r="AS27" s="19">
        <v>21.74</v>
      </c>
      <c r="AT27" s="19">
        <v>0</v>
      </c>
      <c r="AU27" s="19" t="s">
        <v>101</v>
      </c>
      <c r="AV27" s="19">
        <v>0.94</v>
      </c>
      <c r="AW27" s="19">
        <v>21.74</v>
      </c>
      <c r="AX27" s="20">
        <v>1323.1</v>
      </c>
      <c r="AY27" s="19">
        <v>61.46</v>
      </c>
      <c r="AZ27" s="19">
        <v>62.4</v>
      </c>
      <c r="BA27" s="20">
        <v>1778.67</v>
      </c>
      <c r="BB27" s="19">
        <v>34.119999999999997</v>
      </c>
      <c r="BC27" s="19">
        <v>39.799999999999997</v>
      </c>
      <c r="BD27" s="19">
        <v>254.93</v>
      </c>
      <c r="BE27" s="19">
        <v>179.45</v>
      </c>
      <c r="BF27" s="19">
        <v>1.57</v>
      </c>
      <c r="BG27" s="23">
        <v>-2.76</v>
      </c>
      <c r="BH27" s="20">
        <v>1079.42</v>
      </c>
      <c r="BJ27" s="12">
        <f t="shared" si="12"/>
        <v>0</v>
      </c>
      <c r="BK27" s="12">
        <f t="shared" si="13"/>
        <v>1.7850767583005053E-3</v>
      </c>
      <c r="BL27" s="12">
        <f t="shared" si="14"/>
        <v>-0.41689373297002724</v>
      </c>
      <c r="BM27" s="12">
        <f t="shared" si="15"/>
        <v>2.1266091975847882E-3</v>
      </c>
      <c r="BN27" s="12">
        <f t="shared" si="16"/>
        <v>1.6330974414805433E-3</v>
      </c>
      <c r="BO27" s="12">
        <f t="shared" si="17"/>
        <v>2.0727229657704271E-3</v>
      </c>
      <c r="BP27" s="12" t="str">
        <f t="shared" si="18"/>
        <v/>
      </c>
      <c r="BQ27" s="12">
        <f t="shared" si="19"/>
        <v>1.7693679413512982</v>
      </c>
      <c r="BR27" s="12">
        <f t="shared" si="20"/>
        <v>2.6573257639811434E-3</v>
      </c>
      <c r="BS27" s="12" t="str">
        <f t="shared" si="21"/>
        <v>N/A</v>
      </c>
      <c r="BT27" s="12">
        <f t="shared" si="22"/>
        <v>-1</v>
      </c>
      <c r="BU27" s="12" t="str">
        <f t="shared" si="23"/>
        <v/>
      </c>
      <c r="BV27" s="12" t="str">
        <f t="shared" si="24"/>
        <v>N/A</v>
      </c>
      <c r="BW27" s="12">
        <f t="shared" si="25"/>
        <v>1.2659574468085106</v>
      </c>
      <c r="BX27" s="12">
        <f t="shared" si="26"/>
        <v>-0.96826126954921798</v>
      </c>
      <c r="BY27" s="12">
        <f t="shared" si="27"/>
        <v>1.9197339581287817E-3</v>
      </c>
      <c r="BZ27" s="12">
        <f t="shared" si="28"/>
        <v>0.92108688577936859</v>
      </c>
      <c r="CA27" s="12" t="str">
        <f t="shared" si="29"/>
        <v>N/A</v>
      </c>
      <c r="CB27" s="12">
        <f t="shared" si="30"/>
        <v>1.9396515373845727E-3</v>
      </c>
      <c r="CC27" s="12">
        <f t="shared" si="31"/>
        <v>1.4654161781947324E-3</v>
      </c>
      <c r="CD27" s="12">
        <f t="shared" si="32"/>
        <v>1.7587939698492535E-3</v>
      </c>
      <c r="CE27" s="12">
        <f t="shared" si="33"/>
        <v>1.8436433530773109E-3</v>
      </c>
      <c r="CF27" s="12">
        <f t="shared" si="34"/>
        <v>1.8946781833379964E-3</v>
      </c>
      <c r="CG27" s="12">
        <f t="shared" si="35"/>
        <v>0</v>
      </c>
      <c r="CH27" s="12">
        <f t="shared" si="36"/>
        <v>-11.981884057971016</v>
      </c>
      <c r="CI27" s="12">
        <f t="shared" si="37"/>
        <v>2.0010746512014363E-3</v>
      </c>
    </row>
    <row r="28" spans="2:87" ht="21.75" thickBot="1" x14ac:dyDescent="0.3">
      <c r="B28" s="4"/>
      <c r="C28" s="1" t="s">
        <v>16</v>
      </c>
      <c r="D28" s="15" t="s">
        <v>117</v>
      </c>
      <c r="E28" s="16">
        <v>46.6</v>
      </c>
      <c r="F28" s="16">
        <v>607.75</v>
      </c>
      <c r="G28" s="16">
        <v>205.75</v>
      </c>
      <c r="H28" s="16">
        <v>372.25</v>
      </c>
      <c r="I28" s="16">
        <v>822.5</v>
      </c>
      <c r="J28" s="17">
        <v>1802.5</v>
      </c>
      <c r="K28" s="16">
        <v>0</v>
      </c>
      <c r="L28" s="16">
        <v>166.5</v>
      </c>
      <c r="M28" s="24">
        <v>-2.75</v>
      </c>
      <c r="N28" s="16">
        <v>299.18</v>
      </c>
      <c r="O28" s="16" t="s">
        <v>101</v>
      </c>
      <c r="P28" s="16">
        <v>821</v>
      </c>
      <c r="Q28" s="17">
        <v>5487.07</v>
      </c>
      <c r="R28" s="16">
        <v>831.5</v>
      </c>
      <c r="S28" s="16" t="s">
        <v>101</v>
      </c>
      <c r="T28" s="17">
        <v>29397.75</v>
      </c>
      <c r="U28" s="17">
        <v>3303</v>
      </c>
      <c r="V28" s="16">
        <v>10.5</v>
      </c>
      <c r="W28" s="17">
        <v>34503.25</v>
      </c>
      <c r="X28" s="16">
        <v>82.5</v>
      </c>
      <c r="Y28" s="17">
        <v>1179.5</v>
      </c>
      <c r="Z28" s="17">
        <v>1805.25</v>
      </c>
      <c r="AA28" s="16">
        <v>543.25</v>
      </c>
      <c r="AB28" s="16">
        <v>0</v>
      </c>
      <c r="AC28" s="17">
        <v>4279.5</v>
      </c>
      <c r="AD28" s="17">
        <v>10049</v>
      </c>
      <c r="AF28" s="4"/>
      <c r="AG28" s="1" t="s">
        <v>16</v>
      </c>
      <c r="AH28" s="15" t="s">
        <v>117</v>
      </c>
      <c r="AI28" s="16">
        <v>46.6</v>
      </c>
      <c r="AJ28" s="16">
        <v>607.75</v>
      </c>
      <c r="AK28" s="16">
        <v>372.25</v>
      </c>
      <c r="AL28" s="16">
        <v>372.25</v>
      </c>
      <c r="AM28" s="16">
        <v>822.5</v>
      </c>
      <c r="AN28" s="17">
        <v>1802.5</v>
      </c>
      <c r="AO28" s="16">
        <v>0</v>
      </c>
      <c r="AP28" s="16">
        <v>0</v>
      </c>
      <c r="AQ28" s="24">
        <v>-2.75</v>
      </c>
      <c r="AR28" s="16" t="s">
        <v>101</v>
      </c>
      <c r="AS28" s="17">
        <v>1877.25</v>
      </c>
      <c r="AT28" s="16">
        <v>821</v>
      </c>
      <c r="AU28" s="16" t="s">
        <v>101</v>
      </c>
      <c r="AV28" s="16">
        <v>831.5</v>
      </c>
      <c r="AW28" s="16">
        <v>226.75</v>
      </c>
      <c r="AX28" s="17">
        <v>29397.75</v>
      </c>
      <c r="AY28" s="16">
        <v>378.25</v>
      </c>
      <c r="AZ28" s="17">
        <v>1209.75</v>
      </c>
      <c r="BA28" s="17">
        <v>34503.25</v>
      </c>
      <c r="BB28" s="16">
        <v>82.5</v>
      </c>
      <c r="BC28" s="17">
        <v>1179.5</v>
      </c>
      <c r="BD28" s="17">
        <v>1805.25</v>
      </c>
      <c r="BE28" s="16">
        <v>543.25</v>
      </c>
      <c r="BF28" s="16" t="s">
        <v>101</v>
      </c>
      <c r="BG28" s="17">
        <v>4169</v>
      </c>
      <c r="BH28" s="17">
        <v>10049</v>
      </c>
      <c r="BJ28" s="12">
        <f t="shared" si="12"/>
        <v>0</v>
      </c>
      <c r="BK28" s="12">
        <f t="shared" si="13"/>
        <v>0</v>
      </c>
      <c r="BL28" s="12">
        <f t="shared" si="14"/>
        <v>-0.44728005372733376</v>
      </c>
      <c r="BM28" s="12">
        <f t="shared" si="15"/>
        <v>0</v>
      </c>
      <c r="BN28" s="12">
        <f t="shared" si="16"/>
        <v>0</v>
      </c>
      <c r="BO28" s="12">
        <f t="shared" si="17"/>
        <v>0</v>
      </c>
      <c r="BP28" s="12" t="str">
        <f t="shared" si="18"/>
        <v/>
      </c>
      <c r="BQ28" s="12" t="str">
        <f t="shared" si="19"/>
        <v/>
      </c>
      <c r="BR28" s="12">
        <f t="shared" si="20"/>
        <v>0</v>
      </c>
      <c r="BS28" s="12" t="str">
        <f t="shared" si="21"/>
        <v>N/A</v>
      </c>
      <c r="BT28" s="12" t="str">
        <f t="shared" si="22"/>
        <v>N/A</v>
      </c>
      <c r="BU28" s="12">
        <f t="shared" si="23"/>
        <v>0</v>
      </c>
      <c r="BV28" s="12" t="str">
        <f t="shared" si="24"/>
        <v>N/A</v>
      </c>
      <c r="BW28" s="12">
        <f t="shared" si="25"/>
        <v>0</v>
      </c>
      <c r="BX28" s="12" t="str">
        <f t="shared" si="26"/>
        <v>N/A</v>
      </c>
      <c r="BY28" s="12">
        <f t="shared" si="27"/>
        <v>0</v>
      </c>
      <c r="BZ28" s="12">
        <f t="shared" si="28"/>
        <v>7.7323198942498346</v>
      </c>
      <c r="CA28" s="12">
        <f t="shared" si="29"/>
        <v>-0.99132052076875388</v>
      </c>
      <c r="CB28" s="12">
        <f t="shared" si="30"/>
        <v>0</v>
      </c>
      <c r="CC28" s="12">
        <f t="shared" si="31"/>
        <v>0</v>
      </c>
      <c r="CD28" s="12">
        <f t="shared" si="32"/>
        <v>0</v>
      </c>
      <c r="CE28" s="12">
        <f t="shared" si="33"/>
        <v>0</v>
      </c>
      <c r="CF28" s="12">
        <f t="shared" si="34"/>
        <v>0</v>
      </c>
      <c r="CG28" s="12" t="str">
        <f t="shared" si="35"/>
        <v>N/A</v>
      </c>
      <c r="CH28" s="12">
        <f t="shared" si="36"/>
        <v>2.6505157112017272E-2</v>
      </c>
      <c r="CI28" s="12">
        <f t="shared" si="37"/>
        <v>0</v>
      </c>
    </row>
    <row r="29" spans="2:87" ht="32.25" thickBot="1" x14ac:dyDescent="0.3">
      <c r="B29" s="7"/>
      <c r="C29" s="2" t="s">
        <v>17</v>
      </c>
      <c r="D29" s="18" t="s">
        <v>118</v>
      </c>
      <c r="E29" s="19">
        <v>39.369999999999997</v>
      </c>
      <c r="F29" s="19" t="s">
        <v>101</v>
      </c>
      <c r="G29" s="19">
        <v>734.75</v>
      </c>
      <c r="H29" s="19">
        <v>770.25</v>
      </c>
      <c r="I29" s="20">
        <v>2544.25</v>
      </c>
      <c r="J29" s="20">
        <v>3950</v>
      </c>
      <c r="K29" s="19">
        <v>185</v>
      </c>
      <c r="L29" s="19" t="s">
        <v>101</v>
      </c>
      <c r="M29" s="19">
        <v>34</v>
      </c>
      <c r="N29" s="20">
        <v>2210.25</v>
      </c>
      <c r="O29" s="20">
        <v>4692.25</v>
      </c>
      <c r="P29" s="20">
        <v>4617.5</v>
      </c>
      <c r="Q29" s="20">
        <v>19894</v>
      </c>
      <c r="R29" s="20">
        <v>17144</v>
      </c>
      <c r="S29" s="19">
        <v>430.25</v>
      </c>
      <c r="T29" s="20">
        <v>17683.75</v>
      </c>
      <c r="U29" s="20">
        <v>23388.75</v>
      </c>
      <c r="V29" s="19" t="s">
        <v>101</v>
      </c>
      <c r="W29" s="20">
        <v>45022.5</v>
      </c>
      <c r="X29" s="19" t="s">
        <v>101</v>
      </c>
      <c r="Y29" s="20">
        <v>2529.75</v>
      </c>
      <c r="Z29" s="20">
        <v>3916</v>
      </c>
      <c r="AA29" s="20">
        <v>1172.75</v>
      </c>
      <c r="AB29" s="19">
        <v>0</v>
      </c>
      <c r="AC29" s="20">
        <v>3681</v>
      </c>
      <c r="AD29" s="20">
        <v>17582.5</v>
      </c>
      <c r="AF29" s="7"/>
      <c r="AG29" s="2" t="s">
        <v>17</v>
      </c>
      <c r="AH29" s="18" t="s">
        <v>118</v>
      </c>
      <c r="AI29" s="19">
        <v>39.369999999999997</v>
      </c>
      <c r="AJ29" s="20">
        <v>1424.75</v>
      </c>
      <c r="AK29" s="19">
        <v>734.75</v>
      </c>
      <c r="AL29" s="19">
        <v>827.5</v>
      </c>
      <c r="AM29" s="20">
        <v>1512.75</v>
      </c>
      <c r="AN29" s="20">
        <v>3950</v>
      </c>
      <c r="AO29" s="19">
        <v>185</v>
      </c>
      <c r="AP29" s="19" t="s">
        <v>101</v>
      </c>
      <c r="AQ29" s="19">
        <v>34</v>
      </c>
      <c r="AR29" s="20">
        <v>2210.25</v>
      </c>
      <c r="AS29" s="20">
        <v>5264</v>
      </c>
      <c r="AT29" s="20">
        <v>4617.5</v>
      </c>
      <c r="AU29" s="20">
        <v>19894</v>
      </c>
      <c r="AV29" s="20">
        <v>17144</v>
      </c>
      <c r="AW29" s="19">
        <v>571.75</v>
      </c>
      <c r="AX29" s="20">
        <v>17683.75</v>
      </c>
      <c r="AY29" s="19">
        <v>865.25</v>
      </c>
      <c r="AZ29" s="20">
        <v>18009.25</v>
      </c>
      <c r="BA29" s="20">
        <v>45022.5</v>
      </c>
      <c r="BB29" s="20">
        <v>2182.5</v>
      </c>
      <c r="BC29" s="19">
        <v>665.5</v>
      </c>
      <c r="BD29" s="20">
        <v>3916</v>
      </c>
      <c r="BE29" s="20">
        <v>1068</v>
      </c>
      <c r="BF29" s="19" t="s">
        <v>101</v>
      </c>
      <c r="BG29" s="20">
        <v>3586.75</v>
      </c>
      <c r="BH29" s="20">
        <v>17039</v>
      </c>
      <c r="BJ29" s="12">
        <f t="shared" si="12"/>
        <v>0</v>
      </c>
      <c r="BK29" s="12" t="str">
        <f t="shared" si="13"/>
        <v>N/A</v>
      </c>
      <c r="BL29" s="12">
        <f t="shared" si="14"/>
        <v>0</v>
      </c>
      <c r="BM29" s="12">
        <f t="shared" si="15"/>
        <v>-6.9184290030211482E-2</v>
      </c>
      <c r="BN29" s="12">
        <f t="shared" si="16"/>
        <v>0.681870765162783</v>
      </c>
      <c r="BO29" s="12">
        <f t="shared" si="17"/>
        <v>0</v>
      </c>
      <c r="BP29" s="12">
        <f t="shared" si="18"/>
        <v>0</v>
      </c>
      <c r="BQ29" s="12" t="str">
        <f t="shared" si="19"/>
        <v>N/A</v>
      </c>
      <c r="BR29" s="12">
        <f t="shared" si="20"/>
        <v>0</v>
      </c>
      <c r="BS29" s="12">
        <f t="shared" si="21"/>
        <v>0</v>
      </c>
      <c r="BT29" s="12">
        <f t="shared" si="22"/>
        <v>-0.10861512158054712</v>
      </c>
      <c r="BU29" s="12">
        <f t="shared" si="23"/>
        <v>0</v>
      </c>
      <c r="BV29" s="12">
        <f t="shared" si="24"/>
        <v>0</v>
      </c>
      <c r="BW29" s="12">
        <f t="shared" si="25"/>
        <v>0</v>
      </c>
      <c r="BX29" s="12">
        <f t="shared" si="26"/>
        <v>-0.2474857892435505</v>
      </c>
      <c r="BY29" s="12">
        <f t="shared" si="27"/>
        <v>0</v>
      </c>
      <c r="BZ29" s="12">
        <f t="shared" si="28"/>
        <v>26.031204854088415</v>
      </c>
      <c r="CA29" s="12" t="str">
        <f t="shared" si="29"/>
        <v>N/A</v>
      </c>
      <c r="CB29" s="12">
        <f t="shared" si="30"/>
        <v>0</v>
      </c>
      <c r="CC29" s="12" t="str">
        <f t="shared" si="31"/>
        <v>N/A</v>
      </c>
      <c r="CD29" s="12">
        <f t="shared" si="32"/>
        <v>2.8012772351615327</v>
      </c>
      <c r="CE29" s="12">
        <f t="shared" si="33"/>
        <v>0</v>
      </c>
      <c r="CF29" s="12">
        <f t="shared" si="34"/>
        <v>9.8080524344569292E-2</v>
      </c>
      <c r="CG29" s="12" t="str">
        <f t="shared" si="35"/>
        <v>N/A</v>
      </c>
      <c r="CH29" s="12">
        <f t="shared" si="36"/>
        <v>2.6277270509514183E-2</v>
      </c>
      <c r="CI29" s="12">
        <f t="shared" si="37"/>
        <v>3.1897411819942482E-2</v>
      </c>
    </row>
    <row r="30" spans="2:87" ht="21.75" thickBot="1" x14ac:dyDescent="0.3">
      <c r="B30" s="4"/>
      <c r="C30" s="1" t="s">
        <v>18</v>
      </c>
      <c r="D30" s="15" t="s">
        <v>119</v>
      </c>
      <c r="E30" s="16">
        <v>42.76</v>
      </c>
      <c r="F30" s="16" t="s">
        <v>101</v>
      </c>
      <c r="G30" s="16">
        <v>181.75</v>
      </c>
      <c r="H30" s="16">
        <v>181.75</v>
      </c>
      <c r="I30" s="16">
        <v>206</v>
      </c>
      <c r="J30" s="16">
        <v>558.75</v>
      </c>
      <c r="K30" s="16">
        <v>0</v>
      </c>
      <c r="L30" s="16">
        <v>0</v>
      </c>
      <c r="M30" s="16">
        <v>138</v>
      </c>
      <c r="N30" s="16">
        <v>494.5</v>
      </c>
      <c r="O30" s="16">
        <v>0</v>
      </c>
      <c r="P30" s="16">
        <v>688.5</v>
      </c>
      <c r="Q30" s="17">
        <v>4434.5</v>
      </c>
      <c r="R30" s="17">
        <v>4848.75</v>
      </c>
      <c r="S30" s="16">
        <v>19.75</v>
      </c>
      <c r="T30" s="17">
        <v>3940</v>
      </c>
      <c r="U30" s="17">
        <v>5014.5</v>
      </c>
      <c r="V30" s="16" t="s">
        <v>101</v>
      </c>
      <c r="W30" s="17">
        <v>9513.25</v>
      </c>
      <c r="X30" s="16" t="s">
        <v>101</v>
      </c>
      <c r="Y30" s="16">
        <v>381.5</v>
      </c>
      <c r="Z30" s="16">
        <v>420.75</v>
      </c>
      <c r="AA30" s="16">
        <v>0</v>
      </c>
      <c r="AB30" s="16" t="s">
        <v>101</v>
      </c>
      <c r="AC30" s="17">
        <v>1391.25</v>
      </c>
      <c r="AD30" s="17">
        <v>3352</v>
      </c>
      <c r="AF30" s="4"/>
      <c r="AG30" s="1" t="s">
        <v>18</v>
      </c>
      <c r="AH30" s="15" t="s">
        <v>119</v>
      </c>
      <c r="AI30" s="16">
        <v>42.76</v>
      </c>
      <c r="AJ30" s="16" t="s">
        <v>101</v>
      </c>
      <c r="AK30" s="16" t="s">
        <v>101</v>
      </c>
      <c r="AL30" s="16" t="s">
        <v>101</v>
      </c>
      <c r="AM30" s="16" t="s">
        <v>101</v>
      </c>
      <c r="AN30" s="16" t="s">
        <v>101</v>
      </c>
      <c r="AO30" s="16" t="s">
        <v>101</v>
      </c>
      <c r="AP30" s="16" t="s">
        <v>101</v>
      </c>
      <c r="AQ30" s="16" t="s">
        <v>101</v>
      </c>
      <c r="AR30" s="16" t="s">
        <v>101</v>
      </c>
      <c r="AS30" s="16" t="s">
        <v>101</v>
      </c>
      <c r="AT30" s="16" t="s">
        <v>101</v>
      </c>
      <c r="AU30" s="16" t="s">
        <v>101</v>
      </c>
      <c r="AV30" s="16" t="s">
        <v>101</v>
      </c>
      <c r="AW30" s="16" t="s">
        <v>101</v>
      </c>
      <c r="AX30" s="16" t="s">
        <v>101</v>
      </c>
      <c r="AY30" s="16" t="s">
        <v>101</v>
      </c>
      <c r="AZ30" s="16" t="s">
        <v>101</v>
      </c>
      <c r="BA30" s="16" t="s">
        <v>101</v>
      </c>
      <c r="BB30" s="16" t="s">
        <v>101</v>
      </c>
      <c r="BC30" s="16" t="s">
        <v>101</v>
      </c>
      <c r="BD30" s="16" t="s">
        <v>101</v>
      </c>
      <c r="BE30" s="16">
        <v>0</v>
      </c>
      <c r="BF30" s="16" t="s">
        <v>101</v>
      </c>
      <c r="BG30" s="16" t="s">
        <v>101</v>
      </c>
      <c r="BH30" s="16">
        <v>0</v>
      </c>
      <c r="BJ30" s="12">
        <f t="shared" si="12"/>
        <v>0</v>
      </c>
      <c r="BK30" s="12" t="str">
        <f t="shared" si="13"/>
        <v>N/A</v>
      </c>
      <c r="BL30" s="12" t="str">
        <f t="shared" si="14"/>
        <v>N/A</v>
      </c>
      <c r="BM30" s="12" t="str">
        <f t="shared" si="15"/>
        <v>N/A</v>
      </c>
      <c r="BN30" s="12" t="str">
        <f t="shared" si="16"/>
        <v>N/A</v>
      </c>
      <c r="BO30" s="12" t="str">
        <f t="shared" si="17"/>
        <v>N/A</v>
      </c>
      <c r="BP30" s="12" t="str">
        <f t="shared" si="18"/>
        <v>N/A</v>
      </c>
      <c r="BQ30" s="12" t="str">
        <f t="shared" si="19"/>
        <v>N/A</v>
      </c>
      <c r="BR30" s="12" t="str">
        <f t="shared" si="20"/>
        <v>N/A</v>
      </c>
      <c r="BS30" s="12" t="str">
        <f t="shared" si="21"/>
        <v>N/A</v>
      </c>
      <c r="BT30" s="12" t="str">
        <f t="shared" si="22"/>
        <v>N/A</v>
      </c>
      <c r="BU30" s="12" t="str">
        <f t="shared" si="23"/>
        <v>N/A</v>
      </c>
      <c r="BV30" s="12" t="str">
        <f t="shared" si="24"/>
        <v>N/A</v>
      </c>
      <c r="BW30" s="12" t="str">
        <f t="shared" si="25"/>
        <v>N/A</v>
      </c>
      <c r="BX30" s="12" t="str">
        <f t="shared" si="26"/>
        <v>N/A</v>
      </c>
      <c r="BY30" s="12" t="str">
        <f t="shared" si="27"/>
        <v>N/A</v>
      </c>
      <c r="BZ30" s="12" t="str">
        <f t="shared" si="28"/>
        <v>N/A</v>
      </c>
      <c r="CA30" s="12" t="str">
        <f t="shared" si="29"/>
        <v>N/A</v>
      </c>
      <c r="CB30" s="12" t="str">
        <f t="shared" si="30"/>
        <v>N/A</v>
      </c>
      <c r="CC30" s="12" t="str">
        <f t="shared" si="31"/>
        <v>N/A</v>
      </c>
      <c r="CD30" s="12" t="str">
        <f t="shared" si="32"/>
        <v>N/A</v>
      </c>
      <c r="CE30" s="12" t="str">
        <f t="shared" si="33"/>
        <v>N/A</v>
      </c>
      <c r="CF30" s="12" t="str">
        <f t="shared" si="34"/>
        <v/>
      </c>
      <c r="CG30" s="12" t="str">
        <f t="shared" si="35"/>
        <v>N/A</v>
      </c>
      <c r="CH30" s="12" t="str">
        <f t="shared" si="36"/>
        <v>N/A</v>
      </c>
      <c r="CI30" s="12" t="str">
        <f t="shared" si="37"/>
        <v/>
      </c>
    </row>
    <row r="31" spans="2:87" ht="15.75" thickBot="1" x14ac:dyDescent="0.3">
      <c r="B31" s="7"/>
      <c r="C31" s="2" t="s">
        <v>19</v>
      </c>
      <c r="D31" s="18" t="s">
        <v>120</v>
      </c>
      <c r="E31" s="19">
        <v>60.05</v>
      </c>
      <c r="F31" s="19">
        <v>122.21</v>
      </c>
      <c r="G31" s="19">
        <v>9.82</v>
      </c>
      <c r="H31" s="19">
        <v>13.58</v>
      </c>
      <c r="I31" s="19">
        <v>172.53</v>
      </c>
      <c r="J31" s="19">
        <v>423.37</v>
      </c>
      <c r="K31" s="19">
        <v>115.04</v>
      </c>
      <c r="L31" s="19">
        <v>3.76</v>
      </c>
      <c r="M31" s="23">
        <v>-277.16000000000003</v>
      </c>
      <c r="N31" s="20">
        <v>1257.8499999999999</v>
      </c>
      <c r="O31" s="19">
        <v>0</v>
      </c>
      <c r="P31" s="20">
        <v>1299.45</v>
      </c>
      <c r="Q31" s="20">
        <v>6618.73</v>
      </c>
      <c r="R31" s="20">
        <v>1312.95</v>
      </c>
      <c r="S31" s="19">
        <v>26.68</v>
      </c>
      <c r="T31" s="20">
        <v>5360.89</v>
      </c>
      <c r="U31" s="20">
        <v>1584.08</v>
      </c>
      <c r="V31" s="19">
        <v>0</v>
      </c>
      <c r="W31" s="20">
        <v>7368.33</v>
      </c>
      <c r="X31" s="19">
        <v>170.66</v>
      </c>
      <c r="Y31" s="19">
        <v>208.09</v>
      </c>
      <c r="Z31" s="19">
        <v>700.53</v>
      </c>
      <c r="AA31" s="19">
        <v>281.02999999999997</v>
      </c>
      <c r="AB31" s="19">
        <v>40.75</v>
      </c>
      <c r="AC31" s="19">
        <v>353.15</v>
      </c>
      <c r="AD31" s="20">
        <v>3099.26</v>
      </c>
      <c r="AF31" s="7"/>
      <c r="AG31" s="2" t="s">
        <v>19</v>
      </c>
      <c r="AH31" s="18" t="s">
        <v>120</v>
      </c>
      <c r="AI31" s="19">
        <v>60.05</v>
      </c>
      <c r="AJ31" s="19">
        <v>228.04</v>
      </c>
      <c r="AK31" s="19">
        <v>14.1</v>
      </c>
      <c r="AL31" s="19">
        <v>14.33</v>
      </c>
      <c r="AM31" s="19">
        <v>76.17</v>
      </c>
      <c r="AN31" s="19">
        <v>426.21</v>
      </c>
      <c r="AO31" s="19">
        <v>107.67</v>
      </c>
      <c r="AP31" s="19">
        <v>0.23</v>
      </c>
      <c r="AQ31" s="23">
        <v>-219.25</v>
      </c>
      <c r="AR31" s="20">
        <v>1234.25</v>
      </c>
      <c r="AS31" s="19">
        <v>28.26</v>
      </c>
      <c r="AT31" s="20">
        <v>1299.45</v>
      </c>
      <c r="AU31" s="20">
        <v>6452.93</v>
      </c>
      <c r="AV31" s="20">
        <v>1313.16</v>
      </c>
      <c r="AW31" s="19">
        <v>28.26</v>
      </c>
      <c r="AX31" s="20">
        <v>5218.68</v>
      </c>
      <c r="AY31" s="19">
        <v>251.79</v>
      </c>
      <c r="AZ31" s="20">
        <v>1564.95</v>
      </c>
      <c r="BA31" s="20">
        <v>7238.11</v>
      </c>
      <c r="BB31" s="19">
        <v>166.95</v>
      </c>
      <c r="BC31" s="19">
        <v>244.02</v>
      </c>
      <c r="BD31" s="19">
        <v>645.46</v>
      </c>
      <c r="BE31" s="19">
        <v>234.49</v>
      </c>
      <c r="BF31" s="19" t="s">
        <v>101</v>
      </c>
      <c r="BG31" s="19">
        <v>347.27</v>
      </c>
      <c r="BH31" s="20">
        <v>3050.76</v>
      </c>
      <c r="BJ31" s="12">
        <f t="shared" si="12"/>
        <v>0</v>
      </c>
      <c r="BK31" s="12">
        <f t="shared" si="13"/>
        <v>-0.46408524820206981</v>
      </c>
      <c r="BL31" s="12">
        <f t="shared" si="14"/>
        <v>-0.30354609929078008</v>
      </c>
      <c r="BM31" s="12">
        <f t="shared" si="15"/>
        <v>-5.2337752965805999E-2</v>
      </c>
      <c r="BN31" s="12">
        <f t="shared" si="16"/>
        <v>1.2650649862150452</v>
      </c>
      <c r="BO31" s="12">
        <f t="shared" si="17"/>
        <v>-6.6633819009407928E-3</v>
      </c>
      <c r="BP31" s="12">
        <f t="shared" si="18"/>
        <v>6.8449893192161271E-2</v>
      </c>
      <c r="BQ31" s="12">
        <f t="shared" si="19"/>
        <v>15.34782608695652</v>
      </c>
      <c r="BR31" s="12">
        <f t="shared" si="20"/>
        <v>0.26412770809578118</v>
      </c>
      <c r="BS31" s="12">
        <f t="shared" si="21"/>
        <v>1.912092363783667E-2</v>
      </c>
      <c r="BT31" s="12">
        <f t="shared" si="22"/>
        <v>-1</v>
      </c>
      <c r="BU31" s="12">
        <f t="shared" si="23"/>
        <v>0</v>
      </c>
      <c r="BV31" s="12">
        <f t="shared" si="24"/>
        <v>2.5693754619994215E-2</v>
      </c>
      <c r="BW31" s="12">
        <f t="shared" si="25"/>
        <v>-1.5991958329528494E-4</v>
      </c>
      <c r="BX31" s="12">
        <f t="shared" si="26"/>
        <v>-5.5909412597310748E-2</v>
      </c>
      <c r="BY31" s="12">
        <f t="shared" si="27"/>
        <v>2.7250185870756595E-2</v>
      </c>
      <c r="BZ31" s="12">
        <f t="shared" si="28"/>
        <v>5.291274474760713</v>
      </c>
      <c r="CA31" s="12">
        <f t="shared" si="29"/>
        <v>-1</v>
      </c>
      <c r="CB31" s="12">
        <f t="shared" si="30"/>
        <v>1.7990884360696405E-2</v>
      </c>
      <c r="CC31" s="12">
        <f t="shared" si="31"/>
        <v>2.2222222222222272E-2</v>
      </c>
      <c r="CD31" s="12">
        <f t="shared" si="32"/>
        <v>-0.14724202934185723</v>
      </c>
      <c r="CE31" s="12">
        <f t="shared" si="33"/>
        <v>8.5318997304248023E-2</v>
      </c>
      <c r="CF31" s="12">
        <f t="shared" si="34"/>
        <v>0.19847328244274792</v>
      </c>
      <c r="CG31" s="12" t="str">
        <f t="shared" si="35"/>
        <v>N/A</v>
      </c>
      <c r="CH31" s="12">
        <f t="shared" si="36"/>
        <v>1.6932070147147739E-2</v>
      </c>
      <c r="CI31" s="12">
        <f t="shared" si="37"/>
        <v>1.5897677955656948E-2</v>
      </c>
    </row>
    <row r="32" spans="2:87" ht="15.75" thickBot="1" x14ac:dyDescent="0.3">
      <c r="B32" s="4"/>
      <c r="C32" s="1" t="s">
        <v>20</v>
      </c>
      <c r="D32" s="15" t="s">
        <v>121</v>
      </c>
      <c r="E32" s="16">
        <v>19.78</v>
      </c>
      <c r="F32" s="16">
        <v>100.07</v>
      </c>
      <c r="G32" s="16">
        <v>137.31</v>
      </c>
      <c r="H32" s="16">
        <v>165.19</v>
      </c>
      <c r="I32" s="16">
        <v>27.37</v>
      </c>
      <c r="J32" s="16">
        <v>292.63</v>
      </c>
      <c r="K32" s="16" t="s">
        <v>101</v>
      </c>
      <c r="L32" s="16">
        <v>27.88</v>
      </c>
      <c r="M32" s="24">
        <v>-31.61</v>
      </c>
      <c r="N32" s="16">
        <v>617.46</v>
      </c>
      <c r="O32" s="16" t="s">
        <v>101</v>
      </c>
      <c r="P32" s="16">
        <v>145.66999999999999</v>
      </c>
      <c r="Q32" s="17">
        <v>2807.36</v>
      </c>
      <c r="R32" s="16">
        <v>705.2</v>
      </c>
      <c r="S32" s="16" t="s">
        <v>101</v>
      </c>
      <c r="T32" s="17">
        <v>2288.61</v>
      </c>
      <c r="U32" s="16">
        <v>990.68</v>
      </c>
      <c r="V32" s="16">
        <v>559.53</v>
      </c>
      <c r="W32" s="17">
        <v>3571.92</v>
      </c>
      <c r="X32" s="16">
        <v>82.14</v>
      </c>
      <c r="Y32" s="16">
        <v>17.71</v>
      </c>
      <c r="Z32" s="16">
        <v>324.24</v>
      </c>
      <c r="AA32" s="16">
        <v>224.4</v>
      </c>
      <c r="AB32" s="16">
        <v>0</v>
      </c>
      <c r="AC32" s="16">
        <v>101.81</v>
      </c>
      <c r="AD32" s="17">
        <v>2393.7800000000002</v>
      </c>
      <c r="AF32" s="4"/>
      <c r="AG32" s="1" t="s">
        <v>20</v>
      </c>
      <c r="AH32" s="15" t="s">
        <v>121</v>
      </c>
      <c r="AI32" s="16">
        <v>19.78</v>
      </c>
      <c r="AJ32" s="16">
        <v>100.11</v>
      </c>
      <c r="AK32" s="16">
        <v>165.26</v>
      </c>
      <c r="AL32" s="16">
        <v>166.19</v>
      </c>
      <c r="AM32" s="16">
        <v>26.44</v>
      </c>
      <c r="AN32" s="16">
        <v>292.74</v>
      </c>
      <c r="AO32" s="16">
        <v>0</v>
      </c>
      <c r="AP32" s="16">
        <v>0.94</v>
      </c>
      <c r="AQ32" s="24">
        <v>-31.62</v>
      </c>
      <c r="AR32" s="16" t="s">
        <v>101</v>
      </c>
      <c r="AS32" s="16">
        <v>245.09</v>
      </c>
      <c r="AT32" s="16">
        <v>145.72</v>
      </c>
      <c r="AU32" s="16" t="s">
        <v>101</v>
      </c>
      <c r="AV32" s="16">
        <v>705.47</v>
      </c>
      <c r="AW32" s="16">
        <v>54.59</v>
      </c>
      <c r="AX32" s="17">
        <v>2289.48</v>
      </c>
      <c r="AY32" s="16">
        <v>40.49</v>
      </c>
      <c r="AZ32" s="16">
        <v>745.96</v>
      </c>
      <c r="BA32" s="17">
        <v>3573.27</v>
      </c>
      <c r="BB32" s="16">
        <v>97.98</v>
      </c>
      <c r="BC32" s="16">
        <v>1.9</v>
      </c>
      <c r="BD32" s="16">
        <v>324.36</v>
      </c>
      <c r="BE32" s="16">
        <v>224.48</v>
      </c>
      <c r="BF32" s="16" t="s">
        <v>101</v>
      </c>
      <c r="BG32" s="16">
        <v>101.84</v>
      </c>
      <c r="BH32" s="17">
        <v>2394.69</v>
      </c>
      <c r="BJ32" s="12">
        <f t="shared" si="12"/>
        <v>0</v>
      </c>
      <c r="BK32" s="12">
        <f t="shared" si="13"/>
        <v>-3.9956048346824745E-4</v>
      </c>
      <c r="BL32" s="12">
        <f t="shared" si="14"/>
        <v>-0.16912743555609336</v>
      </c>
      <c r="BM32" s="12">
        <f t="shared" si="15"/>
        <v>-6.0172092183645226E-3</v>
      </c>
      <c r="BN32" s="12">
        <f t="shared" si="16"/>
        <v>3.5173978819969733E-2</v>
      </c>
      <c r="BO32" s="12">
        <f t="shared" si="17"/>
        <v>-3.7576006012165624E-4</v>
      </c>
      <c r="BP32" s="12" t="str">
        <f t="shared" si="18"/>
        <v>N/A</v>
      </c>
      <c r="BQ32" s="12">
        <f t="shared" si="19"/>
        <v>28.659574468085104</v>
      </c>
      <c r="BR32" s="12">
        <f t="shared" si="20"/>
        <v>-3.162555344719027E-4</v>
      </c>
      <c r="BS32" s="12" t="str">
        <f t="shared" si="21"/>
        <v>N/A</v>
      </c>
      <c r="BT32" s="12" t="str">
        <f t="shared" si="22"/>
        <v>N/A</v>
      </c>
      <c r="BU32" s="12">
        <f t="shared" si="23"/>
        <v>-3.431237990667813E-4</v>
      </c>
      <c r="BV32" s="12" t="str">
        <f t="shared" si="24"/>
        <v>N/A</v>
      </c>
      <c r="BW32" s="12">
        <f t="shared" si="25"/>
        <v>-3.8272357435465971E-4</v>
      </c>
      <c r="BX32" s="12" t="str">
        <f t="shared" si="26"/>
        <v>N/A</v>
      </c>
      <c r="BY32" s="12">
        <f t="shared" si="27"/>
        <v>-3.7999895172698204E-4</v>
      </c>
      <c r="BZ32" s="12">
        <f t="shared" si="28"/>
        <v>23.467275870585325</v>
      </c>
      <c r="CA32" s="12">
        <f t="shared" si="29"/>
        <v>-0.24991956673280075</v>
      </c>
      <c r="CB32" s="12">
        <f t="shared" si="30"/>
        <v>-3.7780520363697929E-4</v>
      </c>
      <c r="CC32" s="12">
        <f t="shared" si="31"/>
        <v>-0.16166564605021436</v>
      </c>
      <c r="CD32" s="12">
        <f t="shared" si="32"/>
        <v>8.3210526315789473</v>
      </c>
      <c r="CE32" s="12">
        <f t="shared" si="33"/>
        <v>-3.6995930447652158E-4</v>
      </c>
      <c r="CF32" s="12">
        <f t="shared" si="34"/>
        <v>-3.5637918745538171E-4</v>
      </c>
      <c r="CG32" s="12" t="str">
        <f t="shared" si="35"/>
        <v>N/A</v>
      </c>
      <c r="CH32" s="12">
        <f t="shared" si="36"/>
        <v>-2.9457973291438662E-4</v>
      </c>
      <c r="CI32" s="12">
        <f t="shared" si="37"/>
        <v>-3.8000743311236712E-4</v>
      </c>
    </row>
    <row r="33" spans="2:87" ht="15.75" thickBot="1" x14ac:dyDescent="0.3">
      <c r="B33" s="7"/>
      <c r="C33" s="2" t="s">
        <v>21</v>
      </c>
      <c r="D33" s="18" t="s">
        <v>122</v>
      </c>
      <c r="E33" s="19">
        <v>23.93</v>
      </c>
      <c r="F33" s="19">
        <v>424.85</v>
      </c>
      <c r="G33" s="19">
        <v>638.07000000000005</v>
      </c>
      <c r="H33" s="19">
        <v>638.07000000000005</v>
      </c>
      <c r="I33" s="19">
        <v>930.43</v>
      </c>
      <c r="J33" s="20">
        <v>2016.97</v>
      </c>
      <c r="K33" s="19">
        <v>23.62</v>
      </c>
      <c r="L33" s="19">
        <v>0</v>
      </c>
      <c r="M33" s="19">
        <v>670.49</v>
      </c>
      <c r="N33" s="20">
        <v>4058.59</v>
      </c>
      <c r="O33" s="19" t="s">
        <v>101</v>
      </c>
      <c r="P33" s="19">
        <v>0</v>
      </c>
      <c r="Q33" s="20">
        <v>16892.330000000002</v>
      </c>
      <c r="R33" s="19">
        <v>464.97</v>
      </c>
      <c r="S33" s="19" t="s">
        <v>101</v>
      </c>
      <c r="T33" s="20">
        <v>12833.74</v>
      </c>
      <c r="U33" s="19">
        <v>802.22</v>
      </c>
      <c r="V33" s="19">
        <v>464.97</v>
      </c>
      <c r="W33" s="20">
        <v>15652.92</v>
      </c>
      <c r="X33" s="19">
        <v>368.82</v>
      </c>
      <c r="Y33" s="19">
        <v>718.49</v>
      </c>
      <c r="Z33" s="20">
        <v>1346.48</v>
      </c>
      <c r="AA33" s="19">
        <v>256.67</v>
      </c>
      <c r="AB33" s="19" t="s">
        <v>101</v>
      </c>
      <c r="AC33" s="19">
        <v>936.9</v>
      </c>
      <c r="AD33" s="20">
        <v>6557.53</v>
      </c>
      <c r="AF33" s="7"/>
      <c r="AG33" s="2" t="s">
        <v>21</v>
      </c>
      <c r="AH33" s="18" t="s">
        <v>122</v>
      </c>
      <c r="AI33" s="19">
        <v>23.93</v>
      </c>
      <c r="AJ33" s="19">
        <v>424.5</v>
      </c>
      <c r="AK33" s="19">
        <v>636.73</v>
      </c>
      <c r="AL33" s="19">
        <v>637.42999999999995</v>
      </c>
      <c r="AM33" s="19">
        <v>930.86</v>
      </c>
      <c r="AN33" s="20">
        <v>2016.41</v>
      </c>
      <c r="AO33" s="19">
        <v>23.61</v>
      </c>
      <c r="AP33" s="19">
        <v>0.7</v>
      </c>
      <c r="AQ33" s="19">
        <v>669.88</v>
      </c>
      <c r="AR33" s="20">
        <v>4052.55</v>
      </c>
      <c r="AS33" s="19">
        <v>109.05</v>
      </c>
      <c r="AT33" s="19">
        <v>0</v>
      </c>
      <c r="AU33" s="20">
        <v>16877</v>
      </c>
      <c r="AV33" s="19">
        <v>464.63</v>
      </c>
      <c r="AW33" s="19">
        <v>0</v>
      </c>
      <c r="AX33" s="20">
        <v>12824.45</v>
      </c>
      <c r="AY33" s="19">
        <v>62.02</v>
      </c>
      <c r="AZ33" s="19">
        <v>526.65</v>
      </c>
      <c r="BA33" s="20">
        <v>15642.46</v>
      </c>
      <c r="BB33" s="19">
        <v>368.48</v>
      </c>
      <c r="BC33" s="19">
        <v>718.78</v>
      </c>
      <c r="BD33" s="20">
        <v>1346.53</v>
      </c>
      <c r="BE33" s="19">
        <v>256.76</v>
      </c>
      <c r="BF33" s="19" t="s">
        <v>101</v>
      </c>
      <c r="BG33" s="19">
        <v>895.77</v>
      </c>
      <c r="BH33" s="20">
        <v>6552.72</v>
      </c>
      <c r="BJ33" s="12">
        <f t="shared" si="12"/>
        <v>0</v>
      </c>
      <c r="BK33" s="12">
        <f t="shared" si="13"/>
        <v>8.2449941107190278E-4</v>
      </c>
      <c r="BL33" s="12">
        <f t="shared" si="14"/>
        <v>2.1045026934493928E-3</v>
      </c>
      <c r="BM33" s="12">
        <f t="shared" si="15"/>
        <v>1.004031815258303E-3</v>
      </c>
      <c r="BN33" s="12">
        <f t="shared" si="16"/>
        <v>-4.6193842253406921E-4</v>
      </c>
      <c r="BO33" s="12">
        <f t="shared" si="17"/>
        <v>2.7772129676005645E-4</v>
      </c>
      <c r="BP33" s="12">
        <f t="shared" si="18"/>
        <v>4.235493434985838E-4</v>
      </c>
      <c r="BQ33" s="12">
        <f t="shared" si="19"/>
        <v>-1</v>
      </c>
      <c r="BR33" s="12">
        <f t="shared" si="20"/>
        <v>9.1061085567566374E-4</v>
      </c>
      <c r="BS33" s="12">
        <f t="shared" si="21"/>
        <v>1.4904196123428368E-3</v>
      </c>
      <c r="BT33" s="12" t="str">
        <f t="shared" si="22"/>
        <v>N/A</v>
      </c>
      <c r="BU33" s="12" t="str">
        <f t="shared" si="23"/>
        <v/>
      </c>
      <c r="BV33" s="12">
        <f t="shared" si="24"/>
        <v>9.0833678971391518E-4</v>
      </c>
      <c r="BW33" s="12">
        <f t="shared" si="25"/>
        <v>7.3176506037068599E-4</v>
      </c>
      <c r="BX33" s="12" t="str">
        <f t="shared" si="26"/>
        <v>N/A</v>
      </c>
      <c r="BY33" s="12">
        <f t="shared" si="27"/>
        <v>7.2439753751615495E-4</v>
      </c>
      <c r="BZ33" s="12">
        <f t="shared" si="28"/>
        <v>11.934859722670106</v>
      </c>
      <c r="CA33" s="12">
        <f t="shared" si="29"/>
        <v>-0.11711763030475639</v>
      </c>
      <c r="CB33" s="12">
        <f t="shared" si="30"/>
        <v>6.6869277594450919E-4</v>
      </c>
      <c r="CC33" s="12">
        <f t="shared" si="31"/>
        <v>9.2270950933558127E-4</v>
      </c>
      <c r="CD33" s="12">
        <f t="shared" si="32"/>
        <v>-4.034614207406489E-4</v>
      </c>
      <c r="CE33" s="12">
        <f t="shared" si="33"/>
        <v>-3.713248126662943E-5</v>
      </c>
      <c r="CF33" s="12">
        <f t="shared" si="34"/>
        <v>-3.505218881444734E-4</v>
      </c>
      <c r="CG33" s="12" t="str">
        <f t="shared" si="35"/>
        <v>N/A</v>
      </c>
      <c r="CH33" s="12">
        <f t="shared" si="36"/>
        <v>4.5915804280116546E-2</v>
      </c>
      <c r="CI33" s="12">
        <f t="shared" si="37"/>
        <v>7.340463196961705E-4</v>
      </c>
    </row>
    <row r="34" spans="2:87" ht="15.75" thickBot="1" x14ac:dyDescent="0.3">
      <c r="B34" s="4"/>
      <c r="C34" s="1" t="s">
        <v>22</v>
      </c>
      <c r="D34" s="15" t="s">
        <v>123</v>
      </c>
      <c r="E34" s="16">
        <v>10.77</v>
      </c>
      <c r="F34" s="16">
        <v>0.08</v>
      </c>
      <c r="G34" s="16">
        <v>16.670000000000002</v>
      </c>
      <c r="H34" s="16">
        <v>16.670000000000002</v>
      </c>
      <c r="I34" s="16">
        <v>0.53</v>
      </c>
      <c r="J34" s="16">
        <v>17.28</v>
      </c>
      <c r="K34" s="16">
        <v>0</v>
      </c>
      <c r="L34" s="16">
        <v>0</v>
      </c>
      <c r="M34" s="16">
        <v>13.78</v>
      </c>
      <c r="N34" s="16">
        <v>6.49</v>
      </c>
      <c r="O34" s="16" t="s">
        <v>101</v>
      </c>
      <c r="P34" s="16">
        <v>3.81</v>
      </c>
      <c r="Q34" s="16">
        <v>53.96</v>
      </c>
      <c r="R34" s="16">
        <v>3.81</v>
      </c>
      <c r="S34" s="16" t="s">
        <v>101</v>
      </c>
      <c r="T34" s="16">
        <v>48.03</v>
      </c>
      <c r="U34" s="16">
        <v>10.11</v>
      </c>
      <c r="V34" s="16">
        <v>0</v>
      </c>
      <c r="W34" s="16">
        <v>75.42</v>
      </c>
      <c r="X34" s="16">
        <v>0.75</v>
      </c>
      <c r="Y34" s="16">
        <v>2.66</v>
      </c>
      <c r="Z34" s="16">
        <v>3.5</v>
      </c>
      <c r="AA34" s="16">
        <v>0.09</v>
      </c>
      <c r="AB34" s="16">
        <v>0</v>
      </c>
      <c r="AC34" s="16">
        <v>0</v>
      </c>
      <c r="AD34" s="16">
        <v>153.66</v>
      </c>
      <c r="AF34" s="4"/>
      <c r="AG34" s="1" t="s">
        <v>22</v>
      </c>
      <c r="AH34" s="15" t="s">
        <v>123</v>
      </c>
      <c r="AI34" s="16">
        <v>10.77</v>
      </c>
      <c r="AJ34" s="16">
        <v>0.08</v>
      </c>
      <c r="AK34" s="16">
        <v>16.670000000000002</v>
      </c>
      <c r="AL34" s="16">
        <v>16.670000000000002</v>
      </c>
      <c r="AM34" s="16">
        <v>0.53</v>
      </c>
      <c r="AN34" s="16">
        <v>17.28</v>
      </c>
      <c r="AO34" s="16">
        <v>0</v>
      </c>
      <c r="AP34" s="16">
        <v>0</v>
      </c>
      <c r="AQ34" s="16">
        <v>13.78</v>
      </c>
      <c r="AR34" s="16" t="s">
        <v>101</v>
      </c>
      <c r="AS34" s="16">
        <v>0.33</v>
      </c>
      <c r="AT34" s="16">
        <v>3.81</v>
      </c>
      <c r="AU34" s="16" t="s">
        <v>101</v>
      </c>
      <c r="AV34" s="16">
        <v>3.81</v>
      </c>
      <c r="AW34" s="16">
        <v>0.13</v>
      </c>
      <c r="AX34" s="16">
        <v>48.03</v>
      </c>
      <c r="AY34" s="16">
        <v>5.97</v>
      </c>
      <c r="AZ34" s="16">
        <v>9.7799999999999994</v>
      </c>
      <c r="BA34" s="16">
        <v>75.42</v>
      </c>
      <c r="BB34" s="16">
        <v>0.75</v>
      </c>
      <c r="BC34" s="16">
        <v>2.66</v>
      </c>
      <c r="BD34" s="16">
        <v>3.5</v>
      </c>
      <c r="BE34" s="16">
        <v>0.09</v>
      </c>
      <c r="BF34" s="16" t="s">
        <v>101</v>
      </c>
      <c r="BG34" s="16" t="s">
        <v>101</v>
      </c>
      <c r="BH34" s="16">
        <v>153.66</v>
      </c>
      <c r="BJ34" s="12">
        <f t="shared" si="12"/>
        <v>0</v>
      </c>
      <c r="BK34" s="12">
        <f t="shared" si="13"/>
        <v>0</v>
      </c>
      <c r="BL34" s="12">
        <f t="shared" si="14"/>
        <v>0</v>
      </c>
      <c r="BM34" s="12">
        <f t="shared" si="15"/>
        <v>0</v>
      </c>
      <c r="BN34" s="12">
        <f t="shared" si="16"/>
        <v>0</v>
      </c>
      <c r="BO34" s="12">
        <f t="shared" si="17"/>
        <v>0</v>
      </c>
      <c r="BP34" s="12" t="str">
        <f t="shared" si="18"/>
        <v/>
      </c>
      <c r="BQ34" s="12" t="str">
        <f t="shared" si="19"/>
        <v/>
      </c>
      <c r="BR34" s="12">
        <f t="shared" si="20"/>
        <v>0</v>
      </c>
      <c r="BS34" s="12" t="str">
        <f t="shared" si="21"/>
        <v>N/A</v>
      </c>
      <c r="BT34" s="12" t="str">
        <f t="shared" si="22"/>
        <v>N/A</v>
      </c>
      <c r="BU34" s="12">
        <f t="shared" si="23"/>
        <v>0</v>
      </c>
      <c r="BV34" s="12" t="str">
        <f t="shared" si="24"/>
        <v>N/A</v>
      </c>
      <c r="BW34" s="12">
        <f t="shared" si="25"/>
        <v>0</v>
      </c>
      <c r="BX34" s="12" t="str">
        <f t="shared" si="26"/>
        <v>N/A</v>
      </c>
      <c r="BY34" s="12">
        <f t="shared" si="27"/>
        <v>0</v>
      </c>
      <c r="BZ34" s="12">
        <f t="shared" si="28"/>
        <v>0.69346733668341709</v>
      </c>
      <c r="CA34" s="12">
        <f t="shared" si="29"/>
        <v>-1</v>
      </c>
      <c r="CB34" s="12">
        <f t="shared" si="30"/>
        <v>0</v>
      </c>
      <c r="CC34" s="12">
        <f t="shared" si="31"/>
        <v>0</v>
      </c>
      <c r="CD34" s="12">
        <f t="shared" si="32"/>
        <v>0</v>
      </c>
      <c r="CE34" s="12">
        <f t="shared" si="33"/>
        <v>0</v>
      </c>
      <c r="CF34" s="12">
        <f t="shared" si="34"/>
        <v>0</v>
      </c>
      <c r="CG34" s="12" t="str">
        <f t="shared" si="35"/>
        <v>N/A</v>
      </c>
      <c r="CH34" s="12" t="str">
        <f t="shared" si="36"/>
        <v>N/A</v>
      </c>
      <c r="CI34" s="12">
        <f t="shared" si="37"/>
        <v>0</v>
      </c>
    </row>
    <row r="35" spans="2:87" ht="15.75" thickBot="1" x14ac:dyDescent="0.3">
      <c r="B35" s="7"/>
      <c r="C35" s="2" t="s">
        <v>23</v>
      </c>
      <c r="D35" s="18" t="s">
        <v>124</v>
      </c>
      <c r="E35" s="19">
        <v>2.1800000000000002</v>
      </c>
      <c r="F35" s="19">
        <v>247.58</v>
      </c>
      <c r="G35" s="19">
        <v>19.309999999999999</v>
      </c>
      <c r="H35" s="19">
        <v>97.5</v>
      </c>
      <c r="I35" s="19">
        <v>11.46</v>
      </c>
      <c r="J35" s="19">
        <v>364.63</v>
      </c>
      <c r="K35" s="19">
        <v>8.08</v>
      </c>
      <c r="L35" s="19">
        <v>78.2</v>
      </c>
      <c r="M35" s="19">
        <v>87.77</v>
      </c>
      <c r="N35" s="19">
        <v>515.17999999999995</v>
      </c>
      <c r="O35" s="19">
        <v>57.67</v>
      </c>
      <c r="P35" s="19" t="s">
        <v>101</v>
      </c>
      <c r="Q35" s="20">
        <v>1420.53</v>
      </c>
      <c r="R35" s="19">
        <v>70</v>
      </c>
      <c r="S35" s="19">
        <v>419.93</v>
      </c>
      <c r="T35" s="19">
        <v>905.35</v>
      </c>
      <c r="U35" s="19">
        <v>557.92999999999995</v>
      </c>
      <c r="V35" s="19" t="s">
        <v>101</v>
      </c>
      <c r="W35" s="20">
        <v>1827.9</v>
      </c>
      <c r="X35" s="19">
        <v>74.349999999999994</v>
      </c>
      <c r="Y35" s="19">
        <v>56.49</v>
      </c>
      <c r="Z35" s="19">
        <v>276.85000000000002</v>
      </c>
      <c r="AA35" s="19">
        <v>98.86</v>
      </c>
      <c r="AB35" s="19">
        <v>47.15</v>
      </c>
      <c r="AC35" s="19">
        <v>118.45</v>
      </c>
      <c r="AD35" s="19">
        <v>412.74</v>
      </c>
      <c r="AF35" s="7"/>
      <c r="AG35" s="2" t="s">
        <v>23</v>
      </c>
      <c r="AH35" s="18" t="s">
        <v>124</v>
      </c>
      <c r="AI35" s="19">
        <v>2.1800000000000002</v>
      </c>
      <c r="AJ35" s="19">
        <v>256.58</v>
      </c>
      <c r="AK35" s="19">
        <v>14.58</v>
      </c>
      <c r="AL35" s="19">
        <v>73.650000000000006</v>
      </c>
      <c r="AM35" s="19">
        <v>3.71</v>
      </c>
      <c r="AN35" s="19">
        <v>343.33</v>
      </c>
      <c r="AO35" s="19">
        <v>9.39</v>
      </c>
      <c r="AP35" s="19">
        <v>59.06</v>
      </c>
      <c r="AQ35" s="19">
        <v>67.53</v>
      </c>
      <c r="AR35" s="19">
        <v>496.7</v>
      </c>
      <c r="AS35" s="19">
        <v>56.49</v>
      </c>
      <c r="AT35" s="19">
        <v>0</v>
      </c>
      <c r="AU35" s="20">
        <v>1314.53</v>
      </c>
      <c r="AV35" s="19">
        <v>55.29</v>
      </c>
      <c r="AW35" s="19">
        <v>0</v>
      </c>
      <c r="AX35" s="19">
        <v>817.83</v>
      </c>
      <c r="AY35" s="19">
        <v>8.82</v>
      </c>
      <c r="AZ35" s="19">
        <v>64.11</v>
      </c>
      <c r="BA35" s="20">
        <v>1738.69</v>
      </c>
      <c r="BB35" s="19">
        <v>61.37</v>
      </c>
      <c r="BC35" s="19">
        <v>63.16</v>
      </c>
      <c r="BD35" s="19">
        <v>275.79000000000002</v>
      </c>
      <c r="BE35" s="19">
        <v>81.790000000000006</v>
      </c>
      <c r="BF35" s="19">
        <v>69.48</v>
      </c>
      <c r="BG35" s="19">
        <v>123.85</v>
      </c>
      <c r="BH35" s="19">
        <v>325.57</v>
      </c>
      <c r="BJ35" s="12">
        <f t="shared" si="12"/>
        <v>0</v>
      </c>
      <c r="BK35" s="12">
        <f t="shared" si="13"/>
        <v>-3.5076779172187905E-2</v>
      </c>
      <c r="BL35" s="12">
        <f t="shared" si="14"/>
        <v>0.32441700960219472</v>
      </c>
      <c r="BM35" s="12">
        <f t="shared" si="15"/>
        <v>0.32382892057026469</v>
      </c>
      <c r="BN35" s="12">
        <f t="shared" si="16"/>
        <v>2.0889487870619949</v>
      </c>
      <c r="BO35" s="12">
        <f t="shared" si="17"/>
        <v>6.2039437276090098E-2</v>
      </c>
      <c r="BP35" s="12">
        <f t="shared" si="18"/>
        <v>-0.13951011714589995</v>
      </c>
      <c r="BQ35" s="12">
        <f t="shared" si="19"/>
        <v>0.32407720961733832</v>
      </c>
      <c r="BR35" s="12">
        <f t="shared" si="20"/>
        <v>0.29971864356582251</v>
      </c>
      <c r="BS35" s="12">
        <f t="shared" si="21"/>
        <v>3.7205556674048644E-2</v>
      </c>
      <c r="BT35" s="12">
        <f t="shared" si="22"/>
        <v>2.0888652858913077E-2</v>
      </c>
      <c r="BU35" s="12" t="str">
        <f t="shared" si="23"/>
        <v>N/A</v>
      </c>
      <c r="BV35" s="12">
        <f t="shared" si="24"/>
        <v>8.0637185914357229E-2</v>
      </c>
      <c r="BW35" s="12">
        <f t="shared" si="25"/>
        <v>0.26605172725628506</v>
      </c>
      <c r="BX35" s="12" t="str">
        <f t="shared" si="26"/>
        <v/>
      </c>
      <c r="BY35" s="12">
        <f t="shared" si="27"/>
        <v>0.10701490529816707</v>
      </c>
      <c r="BZ35" s="12">
        <f t="shared" si="28"/>
        <v>62.257369614512456</v>
      </c>
      <c r="CA35" s="12" t="str">
        <f t="shared" si="29"/>
        <v>N/A</v>
      </c>
      <c r="CB35" s="12">
        <f t="shared" si="30"/>
        <v>5.1308743939402671E-2</v>
      </c>
      <c r="CC35" s="12">
        <f t="shared" si="31"/>
        <v>0.21150399217858884</v>
      </c>
      <c r="CD35" s="12">
        <f t="shared" si="32"/>
        <v>-0.10560481317289416</v>
      </c>
      <c r="CE35" s="12">
        <f t="shared" si="33"/>
        <v>3.8435041154501691E-3</v>
      </c>
      <c r="CF35" s="12">
        <f t="shared" si="34"/>
        <v>0.20870522068712546</v>
      </c>
      <c r="CG35" s="12">
        <f t="shared" si="35"/>
        <v>-0.32138744962579163</v>
      </c>
      <c r="CH35" s="12">
        <f t="shared" si="36"/>
        <v>-4.360113039967696E-2</v>
      </c>
      <c r="CI35" s="12">
        <f t="shared" si="37"/>
        <v>0.26774579967441725</v>
      </c>
    </row>
    <row r="36" spans="2:87" ht="15.75" thickBot="1" x14ac:dyDescent="0.3">
      <c r="B36" s="4"/>
      <c r="C36" s="1" t="s">
        <v>24</v>
      </c>
      <c r="D36" s="15" t="s">
        <v>125</v>
      </c>
      <c r="E36" s="16">
        <v>57.16</v>
      </c>
      <c r="F36" s="16">
        <v>738.25</v>
      </c>
      <c r="G36" s="16">
        <v>422.25</v>
      </c>
      <c r="H36" s="16">
        <v>446</v>
      </c>
      <c r="I36" s="16">
        <v>670</v>
      </c>
      <c r="J36" s="17">
        <v>2426.75</v>
      </c>
      <c r="K36" s="16">
        <v>572.5</v>
      </c>
      <c r="L36" s="16">
        <v>23.75</v>
      </c>
      <c r="M36" s="24">
        <v>-122</v>
      </c>
      <c r="N36" s="17">
        <v>7329.25</v>
      </c>
      <c r="O36" s="16" t="s">
        <v>101</v>
      </c>
      <c r="P36" s="16">
        <v>0</v>
      </c>
      <c r="Q36" s="17">
        <v>26041</v>
      </c>
      <c r="R36" s="16">
        <v>0</v>
      </c>
      <c r="S36" s="17">
        <v>2260</v>
      </c>
      <c r="T36" s="17">
        <v>18711.75</v>
      </c>
      <c r="U36" s="17">
        <v>5257.75</v>
      </c>
      <c r="V36" s="16">
        <v>0</v>
      </c>
      <c r="W36" s="17">
        <v>26396.25</v>
      </c>
      <c r="X36" s="16">
        <v>593.75</v>
      </c>
      <c r="Y36" s="16">
        <v>378.25</v>
      </c>
      <c r="Z36" s="17">
        <v>2548.75</v>
      </c>
      <c r="AA36" s="17">
        <v>1280</v>
      </c>
      <c r="AB36" s="16">
        <v>296.75</v>
      </c>
      <c r="AC36" s="17">
        <v>1746.25</v>
      </c>
      <c r="AD36" s="17">
        <v>12050.75</v>
      </c>
      <c r="AF36" s="4"/>
      <c r="AG36" s="1" t="s">
        <v>24</v>
      </c>
      <c r="AH36" s="15" t="s">
        <v>125</v>
      </c>
      <c r="AI36" s="16">
        <v>57.16</v>
      </c>
      <c r="AJ36" s="17">
        <v>1049.25</v>
      </c>
      <c r="AK36" s="16">
        <v>446</v>
      </c>
      <c r="AL36" s="16">
        <v>446</v>
      </c>
      <c r="AM36" s="16">
        <v>359</v>
      </c>
      <c r="AN36" s="17">
        <v>2426.75</v>
      </c>
      <c r="AO36" s="16">
        <v>572.5</v>
      </c>
      <c r="AP36" s="16">
        <v>0</v>
      </c>
      <c r="AQ36" s="24">
        <v>-122</v>
      </c>
      <c r="AR36" s="17">
        <v>7329.25</v>
      </c>
      <c r="AS36" s="16">
        <v>68.75</v>
      </c>
      <c r="AT36" s="16">
        <v>0</v>
      </c>
      <c r="AU36" s="17">
        <v>26041</v>
      </c>
      <c r="AV36" s="16" t="s">
        <v>101</v>
      </c>
      <c r="AW36" s="16">
        <v>0</v>
      </c>
      <c r="AX36" s="17">
        <v>18711.75</v>
      </c>
      <c r="AY36" s="17">
        <v>2997.75</v>
      </c>
      <c r="AZ36" s="17">
        <v>2997.75</v>
      </c>
      <c r="BA36" s="17">
        <v>26396.25</v>
      </c>
      <c r="BB36" s="16">
        <v>593.75</v>
      </c>
      <c r="BC36" s="16">
        <v>675</v>
      </c>
      <c r="BD36" s="17">
        <v>2548.75</v>
      </c>
      <c r="BE36" s="17">
        <v>1280</v>
      </c>
      <c r="BF36" s="16" t="s">
        <v>101</v>
      </c>
      <c r="BG36" s="17">
        <v>1746.25</v>
      </c>
      <c r="BH36" s="17">
        <v>12050.75</v>
      </c>
      <c r="BJ36" s="12">
        <f t="shared" si="12"/>
        <v>0</v>
      </c>
      <c r="BK36" s="12">
        <f t="shared" si="13"/>
        <v>-0.29640219204193474</v>
      </c>
      <c r="BL36" s="12">
        <f t="shared" si="14"/>
        <v>-5.3251121076233185E-2</v>
      </c>
      <c r="BM36" s="12">
        <f t="shared" si="15"/>
        <v>0</v>
      </c>
      <c r="BN36" s="12">
        <f t="shared" si="16"/>
        <v>0.86629526462395545</v>
      </c>
      <c r="BO36" s="12">
        <f t="shared" si="17"/>
        <v>0</v>
      </c>
      <c r="BP36" s="12">
        <f t="shared" si="18"/>
        <v>0</v>
      </c>
      <c r="BQ36" s="12" t="str">
        <f t="shared" si="19"/>
        <v/>
      </c>
      <c r="BR36" s="12">
        <f t="shared" si="20"/>
        <v>0</v>
      </c>
      <c r="BS36" s="12">
        <f t="shared" si="21"/>
        <v>0</v>
      </c>
      <c r="BT36" s="12" t="str">
        <f t="shared" si="22"/>
        <v>N/A</v>
      </c>
      <c r="BU36" s="12" t="str">
        <f t="shared" si="23"/>
        <v/>
      </c>
      <c r="BV36" s="12">
        <f t="shared" si="24"/>
        <v>0</v>
      </c>
      <c r="BW36" s="12" t="str">
        <f t="shared" si="25"/>
        <v>N/A</v>
      </c>
      <c r="BX36" s="12" t="str">
        <f t="shared" si="26"/>
        <v/>
      </c>
      <c r="BY36" s="12">
        <f t="shared" si="27"/>
        <v>0</v>
      </c>
      <c r="BZ36" s="12">
        <f t="shared" si="28"/>
        <v>0.75389875740138435</v>
      </c>
      <c r="CA36" s="12">
        <f t="shared" si="29"/>
        <v>-1</v>
      </c>
      <c r="CB36" s="12">
        <f t="shared" si="30"/>
        <v>0</v>
      </c>
      <c r="CC36" s="12">
        <f t="shared" si="31"/>
        <v>0</v>
      </c>
      <c r="CD36" s="12">
        <f t="shared" si="32"/>
        <v>-0.43962962962962965</v>
      </c>
      <c r="CE36" s="12">
        <f t="shared" si="33"/>
        <v>0</v>
      </c>
      <c r="CF36" s="12">
        <f t="shared" si="34"/>
        <v>0</v>
      </c>
      <c r="CG36" s="12" t="str">
        <f t="shared" si="35"/>
        <v>N/A</v>
      </c>
      <c r="CH36" s="12">
        <f t="shared" si="36"/>
        <v>0</v>
      </c>
      <c r="CI36" s="12">
        <f t="shared" si="37"/>
        <v>0</v>
      </c>
    </row>
    <row r="37" spans="2:87" ht="21.75" thickBot="1" x14ac:dyDescent="0.3">
      <c r="B37" s="7"/>
      <c r="C37" s="2" t="s">
        <v>25</v>
      </c>
      <c r="D37" s="18" t="s">
        <v>126</v>
      </c>
      <c r="E37" s="19">
        <v>17.690000000000001</v>
      </c>
      <c r="F37" s="19">
        <v>4.01</v>
      </c>
      <c r="G37" s="19">
        <v>0.23</v>
      </c>
      <c r="H37" s="19">
        <v>0.23</v>
      </c>
      <c r="I37" s="19">
        <v>1.88</v>
      </c>
      <c r="J37" s="19">
        <v>9.75</v>
      </c>
      <c r="K37" s="19">
        <v>3.64</v>
      </c>
      <c r="L37" s="19">
        <v>0</v>
      </c>
      <c r="M37" s="23">
        <v>-5.79</v>
      </c>
      <c r="N37" s="19">
        <v>29.02</v>
      </c>
      <c r="O37" s="19">
        <v>2.68</v>
      </c>
      <c r="P37" s="19">
        <v>0</v>
      </c>
      <c r="Q37" s="19">
        <v>120.24</v>
      </c>
      <c r="R37" s="19" t="s">
        <v>101</v>
      </c>
      <c r="S37" s="19">
        <v>2.1800000000000002</v>
      </c>
      <c r="T37" s="19">
        <v>91.22</v>
      </c>
      <c r="U37" s="19">
        <v>15.95</v>
      </c>
      <c r="V37" s="19">
        <v>0</v>
      </c>
      <c r="W37" s="19">
        <v>116.92</v>
      </c>
      <c r="X37" s="19">
        <v>2.11</v>
      </c>
      <c r="Y37" s="19">
        <v>2.16</v>
      </c>
      <c r="Z37" s="19">
        <v>15.54</v>
      </c>
      <c r="AA37" s="19">
        <v>11.27</v>
      </c>
      <c r="AB37" s="19">
        <v>0</v>
      </c>
      <c r="AC37" s="19">
        <v>6.24</v>
      </c>
      <c r="AD37" s="19">
        <v>36.909999999999997</v>
      </c>
      <c r="AF37" s="7"/>
      <c r="AG37" s="2" t="s">
        <v>25</v>
      </c>
      <c r="AH37" s="18" t="s">
        <v>126</v>
      </c>
      <c r="AI37" s="19">
        <v>17.690000000000001</v>
      </c>
      <c r="AJ37" s="19">
        <v>4.01</v>
      </c>
      <c r="AK37" s="19">
        <v>0.23</v>
      </c>
      <c r="AL37" s="19">
        <v>0.23</v>
      </c>
      <c r="AM37" s="19">
        <v>1.88</v>
      </c>
      <c r="AN37" s="19">
        <v>9.75</v>
      </c>
      <c r="AO37" s="19">
        <v>3.64</v>
      </c>
      <c r="AP37" s="19">
        <v>0</v>
      </c>
      <c r="AQ37" s="23">
        <v>-5.79</v>
      </c>
      <c r="AR37" s="19">
        <v>29.02</v>
      </c>
      <c r="AS37" s="19">
        <v>4.8600000000000003</v>
      </c>
      <c r="AT37" s="19">
        <v>0</v>
      </c>
      <c r="AU37" s="19">
        <v>120.24</v>
      </c>
      <c r="AV37" s="19" t="s">
        <v>101</v>
      </c>
      <c r="AW37" s="19">
        <v>2.1800000000000002</v>
      </c>
      <c r="AX37" s="19">
        <v>91.22</v>
      </c>
      <c r="AY37" s="19">
        <v>11.09</v>
      </c>
      <c r="AZ37" s="19">
        <v>11.09</v>
      </c>
      <c r="BA37" s="19">
        <v>116.92</v>
      </c>
      <c r="BB37" s="19">
        <v>2.11</v>
      </c>
      <c r="BC37" s="19">
        <v>2.16</v>
      </c>
      <c r="BD37" s="19">
        <v>15.54</v>
      </c>
      <c r="BE37" s="19">
        <v>11.27</v>
      </c>
      <c r="BF37" s="19" t="s">
        <v>101</v>
      </c>
      <c r="BG37" s="19">
        <v>6.24</v>
      </c>
      <c r="BH37" s="19">
        <v>41.98</v>
      </c>
      <c r="BJ37" s="12">
        <f t="shared" si="12"/>
        <v>0</v>
      </c>
      <c r="BK37" s="12">
        <f t="shared" si="13"/>
        <v>0</v>
      </c>
      <c r="BL37" s="12">
        <f t="shared" si="14"/>
        <v>0</v>
      </c>
      <c r="BM37" s="12">
        <f t="shared" si="15"/>
        <v>0</v>
      </c>
      <c r="BN37" s="12">
        <f t="shared" si="16"/>
        <v>0</v>
      </c>
      <c r="BO37" s="12">
        <f t="shared" si="17"/>
        <v>0</v>
      </c>
      <c r="BP37" s="12">
        <f t="shared" si="18"/>
        <v>0</v>
      </c>
      <c r="BQ37" s="12" t="str">
        <f t="shared" si="19"/>
        <v/>
      </c>
      <c r="BR37" s="12">
        <f t="shared" si="20"/>
        <v>0</v>
      </c>
      <c r="BS37" s="12">
        <f t="shared" si="21"/>
        <v>0</v>
      </c>
      <c r="BT37" s="12">
        <f t="shared" si="22"/>
        <v>-0.44855967078189302</v>
      </c>
      <c r="BU37" s="12" t="str">
        <f t="shared" si="23"/>
        <v/>
      </c>
      <c r="BV37" s="12">
        <f t="shared" si="24"/>
        <v>0</v>
      </c>
      <c r="BW37" s="12" t="str">
        <f t="shared" si="25"/>
        <v>N/A</v>
      </c>
      <c r="BX37" s="12">
        <f t="shared" si="26"/>
        <v>0</v>
      </c>
      <c r="BY37" s="12">
        <f t="shared" si="27"/>
        <v>0</v>
      </c>
      <c r="BZ37" s="12">
        <f t="shared" si="28"/>
        <v>0.43823264201983764</v>
      </c>
      <c r="CA37" s="12">
        <f t="shared" si="29"/>
        <v>-1</v>
      </c>
      <c r="CB37" s="12">
        <f t="shared" si="30"/>
        <v>0</v>
      </c>
      <c r="CC37" s="12">
        <f t="shared" si="31"/>
        <v>0</v>
      </c>
      <c r="CD37" s="12">
        <f t="shared" si="32"/>
        <v>0</v>
      </c>
      <c r="CE37" s="12">
        <f t="shared" si="33"/>
        <v>0</v>
      </c>
      <c r="CF37" s="12">
        <f t="shared" si="34"/>
        <v>0</v>
      </c>
      <c r="CG37" s="12" t="str">
        <f t="shared" si="35"/>
        <v>N/A</v>
      </c>
      <c r="CH37" s="12">
        <f t="shared" si="36"/>
        <v>0</v>
      </c>
      <c r="CI37" s="12">
        <f t="shared" si="37"/>
        <v>-0.12077179609337782</v>
      </c>
    </row>
    <row r="38" spans="2:87" ht="21.75" thickBot="1" x14ac:dyDescent="0.3">
      <c r="B38" s="4"/>
      <c r="C38" s="1" t="s">
        <v>26</v>
      </c>
      <c r="D38" s="15" t="s">
        <v>127</v>
      </c>
      <c r="E38" s="16">
        <v>16.39</v>
      </c>
      <c r="F38" s="17">
        <v>1232</v>
      </c>
      <c r="G38" s="16">
        <v>256.5</v>
      </c>
      <c r="H38" s="16">
        <v>976</v>
      </c>
      <c r="I38" s="16">
        <v>802</v>
      </c>
      <c r="J38" s="17">
        <v>3502</v>
      </c>
      <c r="K38" s="16">
        <v>492</v>
      </c>
      <c r="L38" s="16">
        <v>719.5</v>
      </c>
      <c r="M38" s="16">
        <v>137.75</v>
      </c>
      <c r="N38" s="17">
        <v>9649.25</v>
      </c>
      <c r="O38" s="17">
        <v>2817.5</v>
      </c>
      <c r="P38" s="17">
        <v>5162.75</v>
      </c>
      <c r="Q38" s="17">
        <v>29895.75</v>
      </c>
      <c r="R38" s="17">
        <v>5539.5</v>
      </c>
      <c r="S38" s="16">
        <v>1</v>
      </c>
      <c r="T38" s="17">
        <v>20246.5</v>
      </c>
      <c r="U38" s="17">
        <v>10794.5</v>
      </c>
      <c r="V38" s="16">
        <v>0</v>
      </c>
      <c r="W38" s="17">
        <v>34543</v>
      </c>
      <c r="X38" s="17">
        <v>1035.75</v>
      </c>
      <c r="Y38" s="17">
        <v>1450</v>
      </c>
      <c r="Z38" s="17">
        <v>3364.25</v>
      </c>
      <c r="AA38" s="16">
        <v>677</v>
      </c>
      <c r="AB38" s="16">
        <v>201.5</v>
      </c>
      <c r="AC38" s="17">
        <v>3852</v>
      </c>
      <c r="AD38" s="17">
        <v>14081.25</v>
      </c>
      <c r="AF38" s="4"/>
      <c r="AG38" s="1" t="s">
        <v>26</v>
      </c>
      <c r="AH38" s="15" t="s">
        <v>127</v>
      </c>
      <c r="AI38" s="16">
        <v>16.39</v>
      </c>
      <c r="AJ38" s="17">
        <v>1744.25</v>
      </c>
      <c r="AK38" s="16">
        <v>313.5</v>
      </c>
      <c r="AL38" s="17">
        <v>1033</v>
      </c>
      <c r="AM38" s="16">
        <v>232.75</v>
      </c>
      <c r="AN38" s="17">
        <v>3502</v>
      </c>
      <c r="AO38" s="16">
        <v>492</v>
      </c>
      <c r="AP38" s="16">
        <v>719.5</v>
      </c>
      <c r="AQ38" s="16">
        <v>137.75</v>
      </c>
      <c r="AR38" s="17">
        <v>9649.25</v>
      </c>
      <c r="AS38" s="17">
        <v>2867.5</v>
      </c>
      <c r="AT38" s="17">
        <v>5162.75</v>
      </c>
      <c r="AU38" s="17">
        <v>29895.75</v>
      </c>
      <c r="AV38" s="17">
        <v>5539.5</v>
      </c>
      <c r="AW38" s="16">
        <v>413</v>
      </c>
      <c r="AX38" s="17">
        <v>20246.5</v>
      </c>
      <c r="AY38" s="17">
        <v>2386.5</v>
      </c>
      <c r="AZ38" s="17">
        <v>7926</v>
      </c>
      <c r="BA38" s="17">
        <v>34755</v>
      </c>
      <c r="BB38" s="17">
        <v>1035.75</v>
      </c>
      <c r="BC38" s="17">
        <v>1450</v>
      </c>
      <c r="BD38" s="17">
        <v>3364.25</v>
      </c>
      <c r="BE38" s="16">
        <v>677</v>
      </c>
      <c r="BF38" s="16">
        <v>201.5</v>
      </c>
      <c r="BG38" s="17">
        <v>3852</v>
      </c>
      <c r="BH38" s="17">
        <v>14081.25</v>
      </c>
      <c r="BJ38" s="12">
        <f t="shared" si="12"/>
        <v>0</v>
      </c>
      <c r="BK38" s="12">
        <f t="shared" si="13"/>
        <v>-0.29367923176150207</v>
      </c>
      <c r="BL38" s="12">
        <f t="shared" si="14"/>
        <v>-0.18181818181818182</v>
      </c>
      <c r="BM38" s="12">
        <f t="shared" si="15"/>
        <v>-5.5179090029041623E-2</v>
      </c>
      <c r="BN38" s="12">
        <f t="shared" si="16"/>
        <v>2.4457572502685285</v>
      </c>
      <c r="BO38" s="12">
        <f t="shared" si="17"/>
        <v>0</v>
      </c>
      <c r="BP38" s="12">
        <f t="shared" si="18"/>
        <v>0</v>
      </c>
      <c r="BQ38" s="12">
        <f t="shared" si="19"/>
        <v>0</v>
      </c>
      <c r="BR38" s="12">
        <f t="shared" si="20"/>
        <v>0</v>
      </c>
      <c r="BS38" s="12">
        <f t="shared" si="21"/>
        <v>0</v>
      </c>
      <c r="BT38" s="12">
        <f t="shared" si="22"/>
        <v>-1.7436791630340016E-2</v>
      </c>
      <c r="BU38" s="12">
        <f t="shared" si="23"/>
        <v>0</v>
      </c>
      <c r="BV38" s="12">
        <f t="shared" si="24"/>
        <v>0</v>
      </c>
      <c r="BW38" s="12">
        <f t="shared" si="25"/>
        <v>0</v>
      </c>
      <c r="BX38" s="12">
        <f t="shared" si="26"/>
        <v>-0.99757869249394671</v>
      </c>
      <c r="BY38" s="12">
        <f t="shared" si="27"/>
        <v>0</v>
      </c>
      <c r="BZ38" s="12">
        <f t="shared" si="28"/>
        <v>3.5231510580347791</v>
      </c>
      <c r="CA38" s="12">
        <f t="shared" si="29"/>
        <v>-1</v>
      </c>
      <c r="CB38" s="12">
        <f t="shared" si="30"/>
        <v>-6.0998417493885772E-3</v>
      </c>
      <c r="CC38" s="12">
        <f t="shared" si="31"/>
        <v>0</v>
      </c>
      <c r="CD38" s="12">
        <f t="shared" si="32"/>
        <v>0</v>
      </c>
      <c r="CE38" s="12">
        <f t="shared" si="33"/>
        <v>0</v>
      </c>
      <c r="CF38" s="12">
        <f t="shared" si="34"/>
        <v>0</v>
      </c>
      <c r="CG38" s="12">
        <f t="shared" si="35"/>
        <v>0</v>
      </c>
      <c r="CH38" s="12">
        <f t="shared" si="36"/>
        <v>0</v>
      </c>
      <c r="CI38" s="12">
        <f t="shared" si="37"/>
        <v>0</v>
      </c>
    </row>
    <row r="39" spans="2:87" ht="21.75" thickBot="1" x14ac:dyDescent="0.3">
      <c r="B39" s="7"/>
      <c r="C39" s="2" t="s">
        <v>27</v>
      </c>
      <c r="D39" s="18" t="s">
        <v>128</v>
      </c>
      <c r="E39" s="19">
        <v>86.85</v>
      </c>
      <c r="F39" s="19">
        <v>51.77</v>
      </c>
      <c r="G39" s="19">
        <v>6.63</v>
      </c>
      <c r="H39" s="19">
        <v>6.63</v>
      </c>
      <c r="I39" s="19">
        <v>58.15</v>
      </c>
      <c r="J39" s="19">
        <v>131.9</v>
      </c>
      <c r="K39" s="19">
        <v>15.34</v>
      </c>
      <c r="L39" s="19">
        <v>0</v>
      </c>
      <c r="M39" s="23">
        <v>-340.74</v>
      </c>
      <c r="N39" s="19">
        <v>325.39999999999998</v>
      </c>
      <c r="O39" s="19" t="s">
        <v>101</v>
      </c>
      <c r="P39" s="19">
        <v>26.44</v>
      </c>
      <c r="Q39" s="20">
        <v>1772.75</v>
      </c>
      <c r="R39" s="19">
        <v>32.17</v>
      </c>
      <c r="S39" s="19">
        <v>8.52</v>
      </c>
      <c r="T39" s="20">
        <v>1447.35</v>
      </c>
      <c r="U39" s="19">
        <v>136.07</v>
      </c>
      <c r="V39" s="19">
        <v>0.17</v>
      </c>
      <c r="W39" s="20">
        <v>1715.32</v>
      </c>
      <c r="X39" s="19">
        <v>58.29</v>
      </c>
      <c r="Y39" s="19">
        <v>83.16</v>
      </c>
      <c r="Z39" s="19">
        <v>472.64</v>
      </c>
      <c r="AA39" s="19">
        <v>331.2</v>
      </c>
      <c r="AB39" s="19" t="s">
        <v>101</v>
      </c>
      <c r="AC39" s="19">
        <v>167.87</v>
      </c>
      <c r="AD39" s="19">
        <v>354.94</v>
      </c>
      <c r="AF39" s="7"/>
      <c r="AG39" s="2" t="s">
        <v>27</v>
      </c>
      <c r="AH39" s="18" t="s">
        <v>128</v>
      </c>
      <c r="AI39" s="19">
        <v>86.85</v>
      </c>
      <c r="AJ39" s="19">
        <v>81.040000000000006</v>
      </c>
      <c r="AK39" s="19">
        <v>6.63</v>
      </c>
      <c r="AL39" s="19">
        <v>6.63</v>
      </c>
      <c r="AM39" s="19">
        <v>28.88</v>
      </c>
      <c r="AN39" s="19">
        <v>131.9</v>
      </c>
      <c r="AO39" s="19">
        <v>15.34</v>
      </c>
      <c r="AP39" s="19">
        <v>0</v>
      </c>
      <c r="AQ39" s="23">
        <v>-340.74</v>
      </c>
      <c r="AR39" s="19">
        <v>325.39999999999998</v>
      </c>
      <c r="AS39" s="19">
        <v>8.52</v>
      </c>
      <c r="AT39" s="19">
        <v>26.44</v>
      </c>
      <c r="AU39" s="20">
        <v>1772.75</v>
      </c>
      <c r="AV39" s="19">
        <v>32.17</v>
      </c>
      <c r="AW39" s="19">
        <v>8.52</v>
      </c>
      <c r="AX39" s="20">
        <v>1447.35</v>
      </c>
      <c r="AY39" s="19">
        <v>92.19</v>
      </c>
      <c r="AZ39" s="19">
        <v>124.36</v>
      </c>
      <c r="BA39" s="20">
        <v>1715.32</v>
      </c>
      <c r="BB39" s="19">
        <v>58.29</v>
      </c>
      <c r="BC39" s="19">
        <v>83.16</v>
      </c>
      <c r="BD39" s="19">
        <v>472.64</v>
      </c>
      <c r="BE39" s="19">
        <v>331.2</v>
      </c>
      <c r="BF39" s="19" t="s">
        <v>101</v>
      </c>
      <c r="BG39" s="19">
        <v>167.87</v>
      </c>
      <c r="BH39" s="19">
        <v>354.94</v>
      </c>
      <c r="BJ39" s="12">
        <f t="shared" si="12"/>
        <v>0</v>
      </c>
      <c r="BK39" s="12">
        <f t="shared" si="13"/>
        <v>-0.36117966436327742</v>
      </c>
      <c r="BL39" s="12">
        <f t="shared" si="14"/>
        <v>0</v>
      </c>
      <c r="BM39" s="12">
        <f t="shared" si="15"/>
        <v>0</v>
      </c>
      <c r="BN39" s="12">
        <f t="shared" si="16"/>
        <v>1.0135041551246537</v>
      </c>
      <c r="BO39" s="12">
        <f t="shared" si="17"/>
        <v>0</v>
      </c>
      <c r="BP39" s="12">
        <f t="shared" si="18"/>
        <v>0</v>
      </c>
      <c r="BQ39" s="12" t="str">
        <f t="shared" si="19"/>
        <v/>
      </c>
      <c r="BR39" s="12">
        <f t="shared" si="20"/>
        <v>0</v>
      </c>
      <c r="BS39" s="12">
        <f t="shared" si="21"/>
        <v>0</v>
      </c>
      <c r="BT39" s="12" t="str">
        <f t="shared" si="22"/>
        <v>N/A</v>
      </c>
      <c r="BU39" s="12">
        <f t="shared" si="23"/>
        <v>0</v>
      </c>
      <c r="BV39" s="12">
        <f t="shared" si="24"/>
        <v>0</v>
      </c>
      <c r="BW39" s="12">
        <f t="shared" si="25"/>
        <v>0</v>
      </c>
      <c r="BX39" s="12">
        <f t="shared" si="26"/>
        <v>0</v>
      </c>
      <c r="BY39" s="12">
        <f t="shared" si="27"/>
        <v>0</v>
      </c>
      <c r="BZ39" s="12">
        <f t="shared" si="28"/>
        <v>0.47597353292114108</v>
      </c>
      <c r="CA39" s="12">
        <f t="shared" si="29"/>
        <v>-0.99863300096494045</v>
      </c>
      <c r="CB39" s="12">
        <f t="shared" si="30"/>
        <v>0</v>
      </c>
      <c r="CC39" s="12">
        <f t="shared" si="31"/>
        <v>0</v>
      </c>
      <c r="CD39" s="12">
        <f t="shared" si="32"/>
        <v>0</v>
      </c>
      <c r="CE39" s="12">
        <f t="shared" si="33"/>
        <v>0</v>
      </c>
      <c r="CF39" s="12">
        <f t="shared" si="34"/>
        <v>0</v>
      </c>
      <c r="CG39" s="12" t="str">
        <f t="shared" si="35"/>
        <v>N/A</v>
      </c>
      <c r="CH39" s="12">
        <f t="shared" si="36"/>
        <v>0</v>
      </c>
      <c r="CI39" s="12">
        <f t="shared" si="37"/>
        <v>0</v>
      </c>
    </row>
    <row r="40" spans="2:87" ht="15.75" thickBot="1" x14ac:dyDescent="0.3">
      <c r="B40" s="4"/>
      <c r="C40" s="1" t="s">
        <v>28</v>
      </c>
      <c r="D40" s="15" t="s">
        <v>129</v>
      </c>
      <c r="E40" s="16">
        <v>18.62</v>
      </c>
      <c r="F40" s="16">
        <v>234.97</v>
      </c>
      <c r="G40" s="16">
        <v>129.19</v>
      </c>
      <c r="H40" s="16">
        <v>129.19</v>
      </c>
      <c r="I40" s="16">
        <v>137.33000000000001</v>
      </c>
      <c r="J40" s="16">
        <v>664.36</v>
      </c>
      <c r="K40" s="16">
        <v>162.87</v>
      </c>
      <c r="L40" s="16">
        <v>0</v>
      </c>
      <c r="M40" s="24">
        <v>-227.15</v>
      </c>
      <c r="N40" s="17">
        <v>1160.51</v>
      </c>
      <c r="O40" s="16">
        <v>97.3</v>
      </c>
      <c r="P40" s="16">
        <v>26.22</v>
      </c>
      <c r="Q40" s="17">
        <v>5304.34</v>
      </c>
      <c r="R40" s="16">
        <v>636.27</v>
      </c>
      <c r="S40" s="16">
        <v>325.05</v>
      </c>
      <c r="T40" s="17">
        <v>4646.74</v>
      </c>
      <c r="U40" s="17">
        <v>1222.1600000000001</v>
      </c>
      <c r="V40" s="16">
        <v>610.04999999999995</v>
      </c>
      <c r="W40" s="17">
        <v>6533.26</v>
      </c>
      <c r="X40" s="16">
        <v>186.29</v>
      </c>
      <c r="Y40" s="16">
        <v>241.05</v>
      </c>
      <c r="Z40" s="16">
        <v>891.51</v>
      </c>
      <c r="AA40" s="16">
        <v>458.01</v>
      </c>
      <c r="AB40" s="16" t="s">
        <v>101</v>
      </c>
      <c r="AC40" s="16">
        <v>383.68</v>
      </c>
      <c r="AD40" s="17">
        <v>2137.98</v>
      </c>
      <c r="AF40" s="4"/>
      <c r="AG40" s="1" t="s">
        <v>28</v>
      </c>
      <c r="AH40" s="15" t="s">
        <v>129</v>
      </c>
      <c r="AI40" s="16">
        <v>18.62</v>
      </c>
      <c r="AJ40" s="16">
        <v>224.43</v>
      </c>
      <c r="AK40" s="16">
        <v>121.91</v>
      </c>
      <c r="AL40" s="16">
        <v>121.91</v>
      </c>
      <c r="AM40" s="16">
        <v>123.12</v>
      </c>
      <c r="AN40" s="16">
        <v>629.29999999999995</v>
      </c>
      <c r="AO40" s="16">
        <v>159.84</v>
      </c>
      <c r="AP40" s="16">
        <v>0</v>
      </c>
      <c r="AQ40" s="24">
        <v>-221.55</v>
      </c>
      <c r="AR40" s="16" t="s">
        <v>101</v>
      </c>
      <c r="AS40" s="16">
        <v>189.74</v>
      </c>
      <c r="AT40" s="16">
        <v>26.6</v>
      </c>
      <c r="AU40" s="16" t="s">
        <v>101</v>
      </c>
      <c r="AV40" s="16">
        <v>585.34</v>
      </c>
      <c r="AW40" s="16">
        <v>88.48</v>
      </c>
      <c r="AX40" s="17">
        <v>4534.92</v>
      </c>
      <c r="AY40" s="16">
        <v>43.11</v>
      </c>
      <c r="AZ40" s="16">
        <v>628.45000000000005</v>
      </c>
      <c r="BA40" s="17">
        <v>6348.27</v>
      </c>
      <c r="BB40" s="16">
        <v>183.15</v>
      </c>
      <c r="BC40" s="16">
        <v>230.78</v>
      </c>
      <c r="BD40" s="16">
        <v>850.85</v>
      </c>
      <c r="BE40" s="16">
        <v>436.92</v>
      </c>
      <c r="BF40" s="16" t="s">
        <v>101</v>
      </c>
      <c r="BG40" s="16">
        <v>332.48</v>
      </c>
      <c r="BH40" s="17">
        <v>1996.94</v>
      </c>
      <c r="BJ40" s="12">
        <f t="shared" si="12"/>
        <v>0</v>
      </c>
      <c r="BK40" s="12">
        <f t="shared" si="13"/>
        <v>4.6963418437820217E-2</v>
      </c>
      <c r="BL40" s="12">
        <f t="shared" si="14"/>
        <v>5.9716184070215741E-2</v>
      </c>
      <c r="BM40" s="12">
        <f t="shared" si="15"/>
        <v>5.9716184070215741E-2</v>
      </c>
      <c r="BN40" s="12">
        <f t="shared" si="16"/>
        <v>0.11541585445094223</v>
      </c>
      <c r="BO40" s="12">
        <f t="shared" si="17"/>
        <v>5.5712696647068266E-2</v>
      </c>
      <c r="BP40" s="12">
        <f t="shared" si="18"/>
        <v>1.8956456456456463E-2</v>
      </c>
      <c r="BQ40" s="12" t="str">
        <f t="shared" si="19"/>
        <v/>
      </c>
      <c r="BR40" s="12">
        <f t="shared" si="20"/>
        <v>2.5276461295418613E-2</v>
      </c>
      <c r="BS40" s="12" t="str">
        <f t="shared" si="21"/>
        <v>N/A</v>
      </c>
      <c r="BT40" s="12">
        <f t="shared" si="22"/>
        <v>-0.48719300094866663</v>
      </c>
      <c r="BU40" s="12">
        <f t="shared" si="23"/>
        <v>-1.4285714285714381E-2</v>
      </c>
      <c r="BV40" s="12" t="str">
        <f t="shared" si="24"/>
        <v>N/A</v>
      </c>
      <c r="BW40" s="12">
        <f t="shared" si="25"/>
        <v>8.7009259575631173E-2</v>
      </c>
      <c r="BX40" s="12">
        <f t="shared" si="26"/>
        <v>2.6737115732368895</v>
      </c>
      <c r="BY40" s="12">
        <f t="shared" si="27"/>
        <v>2.4657546329372889E-2</v>
      </c>
      <c r="BZ40" s="12">
        <f t="shared" si="28"/>
        <v>27.34980282996985</v>
      </c>
      <c r="CA40" s="12">
        <f t="shared" si="29"/>
        <v>-2.9278383324051381E-2</v>
      </c>
      <c r="CB40" s="12">
        <f t="shared" si="30"/>
        <v>2.9140222454306412E-2</v>
      </c>
      <c r="CC40" s="12">
        <f t="shared" si="31"/>
        <v>1.7144417144417071E-2</v>
      </c>
      <c r="CD40" s="12">
        <f t="shared" si="32"/>
        <v>4.4501256608025001E-2</v>
      </c>
      <c r="CE40" s="12">
        <f t="shared" si="33"/>
        <v>4.7787506611035986E-2</v>
      </c>
      <c r="CF40" s="12">
        <f t="shared" si="34"/>
        <v>4.8269706124690961E-2</v>
      </c>
      <c r="CG40" s="12" t="str">
        <f t="shared" si="35"/>
        <v>N/A</v>
      </c>
      <c r="CH40" s="12">
        <f t="shared" si="36"/>
        <v>0.15399422521655434</v>
      </c>
      <c r="CI40" s="12">
        <f t="shared" si="37"/>
        <v>7.0628060933227821E-2</v>
      </c>
    </row>
    <row r="41" spans="2:87" ht="21.75" thickBot="1" x14ac:dyDescent="0.3">
      <c r="B41" s="7"/>
      <c r="C41" s="2" t="s">
        <v>29</v>
      </c>
      <c r="D41" s="18" t="s">
        <v>130</v>
      </c>
      <c r="E41" s="19">
        <v>14.5</v>
      </c>
      <c r="F41" s="19">
        <v>11.67</v>
      </c>
      <c r="G41" s="19">
        <v>17.579999999999998</v>
      </c>
      <c r="H41" s="19">
        <v>17.579999999999998</v>
      </c>
      <c r="I41" s="19">
        <v>21.67</v>
      </c>
      <c r="J41" s="19">
        <v>54.54</v>
      </c>
      <c r="K41" s="19">
        <v>3.61</v>
      </c>
      <c r="L41" s="19">
        <v>0</v>
      </c>
      <c r="M41" s="23">
        <v>-8.75</v>
      </c>
      <c r="N41" s="19">
        <v>395.33</v>
      </c>
      <c r="O41" s="19">
        <v>0</v>
      </c>
      <c r="P41" s="19">
        <v>2.3199999999999998</v>
      </c>
      <c r="Q41" s="19">
        <v>913.27</v>
      </c>
      <c r="R41" s="19">
        <v>3.22</v>
      </c>
      <c r="S41" s="19">
        <v>0</v>
      </c>
      <c r="T41" s="19">
        <v>525.20000000000005</v>
      </c>
      <c r="U41" s="19">
        <v>3.23</v>
      </c>
      <c r="V41" s="19">
        <v>0</v>
      </c>
      <c r="W41" s="19">
        <v>582.97</v>
      </c>
      <c r="X41" s="19" t="s">
        <v>101</v>
      </c>
      <c r="Y41" s="19">
        <v>37.909999999999997</v>
      </c>
      <c r="Z41" s="19">
        <v>63.29</v>
      </c>
      <c r="AA41" s="19">
        <v>25.38</v>
      </c>
      <c r="AB41" s="19">
        <v>0</v>
      </c>
      <c r="AC41" s="19">
        <v>0</v>
      </c>
      <c r="AD41" s="19">
        <v>282.89</v>
      </c>
      <c r="AF41" s="7"/>
      <c r="AG41" s="2" t="s">
        <v>29</v>
      </c>
      <c r="AH41" s="18" t="s">
        <v>130</v>
      </c>
      <c r="AI41" s="19">
        <v>14.5</v>
      </c>
      <c r="AJ41" s="19">
        <v>11.67</v>
      </c>
      <c r="AK41" s="19">
        <v>17.579999999999998</v>
      </c>
      <c r="AL41" s="19">
        <v>17.579999999999998</v>
      </c>
      <c r="AM41" s="19">
        <v>21.67</v>
      </c>
      <c r="AN41" s="19">
        <v>54.54</v>
      </c>
      <c r="AO41" s="19">
        <v>3.61</v>
      </c>
      <c r="AP41" s="19">
        <v>0</v>
      </c>
      <c r="AQ41" s="23">
        <v>-8.75</v>
      </c>
      <c r="AR41" s="19" t="s">
        <v>101</v>
      </c>
      <c r="AS41" s="19">
        <v>0</v>
      </c>
      <c r="AT41" s="19">
        <v>0</v>
      </c>
      <c r="AU41" s="19" t="s">
        <v>101</v>
      </c>
      <c r="AV41" s="19">
        <v>2.99</v>
      </c>
      <c r="AW41" s="19">
        <v>0</v>
      </c>
      <c r="AX41" s="19">
        <v>525.11</v>
      </c>
      <c r="AY41" s="19">
        <v>0.32</v>
      </c>
      <c r="AZ41" s="19">
        <v>3.32</v>
      </c>
      <c r="BA41" s="19">
        <v>582.97</v>
      </c>
      <c r="BB41" s="19">
        <v>26.84</v>
      </c>
      <c r="BC41" s="19">
        <v>11.09</v>
      </c>
      <c r="BD41" s="19">
        <v>63.29</v>
      </c>
      <c r="BE41" s="19">
        <v>25.37</v>
      </c>
      <c r="BF41" s="19" t="s">
        <v>101</v>
      </c>
      <c r="BG41" s="19" t="s">
        <v>101</v>
      </c>
      <c r="BH41" s="19">
        <v>282.81</v>
      </c>
      <c r="BJ41" s="12">
        <f t="shared" si="12"/>
        <v>0</v>
      </c>
      <c r="BK41" s="12">
        <f t="shared" si="13"/>
        <v>0</v>
      </c>
      <c r="BL41" s="12">
        <f t="shared" si="14"/>
        <v>0</v>
      </c>
      <c r="BM41" s="12">
        <f t="shared" si="15"/>
        <v>0</v>
      </c>
      <c r="BN41" s="12">
        <f t="shared" si="16"/>
        <v>0</v>
      </c>
      <c r="BO41" s="12">
        <f t="shared" si="17"/>
        <v>0</v>
      </c>
      <c r="BP41" s="12">
        <f t="shared" si="18"/>
        <v>0</v>
      </c>
      <c r="BQ41" s="12" t="str">
        <f t="shared" si="19"/>
        <v/>
      </c>
      <c r="BR41" s="12">
        <f t="shared" si="20"/>
        <v>0</v>
      </c>
      <c r="BS41" s="12" t="str">
        <f t="shared" si="21"/>
        <v>N/A</v>
      </c>
      <c r="BT41" s="12" t="str">
        <f t="shared" si="22"/>
        <v/>
      </c>
      <c r="BU41" s="12" t="str">
        <f t="shared" si="23"/>
        <v/>
      </c>
      <c r="BV41" s="12" t="str">
        <f t="shared" si="24"/>
        <v>N/A</v>
      </c>
      <c r="BW41" s="12">
        <f t="shared" si="25"/>
        <v>7.6923076923076913E-2</v>
      </c>
      <c r="BX41" s="12" t="str">
        <f t="shared" si="26"/>
        <v/>
      </c>
      <c r="BY41" s="12">
        <f t="shared" si="27"/>
        <v>1.7139266058546177E-4</v>
      </c>
      <c r="BZ41" s="12">
        <f t="shared" si="28"/>
        <v>9.09375</v>
      </c>
      <c r="CA41" s="12">
        <f t="shared" si="29"/>
        <v>-1</v>
      </c>
      <c r="CB41" s="12">
        <f t="shared" si="30"/>
        <v>0</v>
      </c>
      <c r="CC41" s="12" t="str">
        <f t="shared" si="31"/>
        <v>N/A</v>
      </c>
      <c r="CD41" s="12">
        <f t="shared" si="32"/>
        <v>2.4183949504057707</v>
      </c>
      <c r="CE41" s="12">
        <f t="shared" si="33"/>
        <v>0</v>
      </c>
      <c r="CF41" s="12">
        <f t="shared" si="34"/>
        <v>3.9416633819463971E-4</v>
      </c>
      <c r="CG41" s="12" t="str">
        <f t="shared" si="35"/>
        <v>N/A</v>
      </c>
      <c r="CH41" s="12" t="str">
        <f t="shared" si="36"/>
        <v>N/A</v>
      </c>
      <c r="CI41" s="12">
        <f t="shared" si="37"/>
        <v>2.8287542873301538E-4</v>
      </c>
    </row>
    <row r="42" spans="2:87" ht="21.75" thickBot="1" x14ac:dyDescent="0.3">
      <c r="B42" s="4"/>
      <c r="C42" s="1" t="s">
        <v>30</v>
      </c>
      <c r="D42" s="15" t="s">
        <v>131</v>
      </c>
      <c r="E42" s="16">
        <v>14.32</v>
      </c>
      <c r="F42" s="16">
        <v>22.3</v>
      </c>
      <c r="G42" s="16">
        <v>41.2</v>
      </c>
      <c r="H42" s="16">
        <v>42.35</v>
      </c>
      <c r="I42" s="16">
        <v>1.54</v>
      </c>
      <c r="J42" s="16">
        <v>72.11</v>
      </c>
      <c r="K42" s="16">
        <v>5.92</v>
      </c>
      <c r="L42" s="16">
        <v>1.1499999999999999</v>
      </c>
      <c r="M42" s="16">
        <v>65.23</v>
      </c>
      <c r="N42" s="16">
        <v>68.62</v>
      </c>
      <c r="O42" s="16">
        <v>2.13</v>
      </c>
      <c r="P42" s="16">
        <v>9.34</v>
      </c>
      <c r="Q42" s="16">
        <v>134.05000000000001</v>
      </c>
      <c r="R42" s="16">
        <v>11.72</v>
      </c>
      <c r="S42" s="16">
        <v>24.16</v>
      </c>
      <c r="T42" s="16">
        <v>67.69</v>
      </c>
      <c r="U42" s="16">
        <v>44.76</v>
      </c>
      <c r="V42" s="16">
        <v>2.38</v>
      </c>
      <c r="W42" s="16">
        <v>184.57</v>
      </c>
      <c r="X42" s="16">
        <v>3.41</v>
      </c>
      <c r="Y42" s="16">
        <v>2.85</v>
      </c>
      <c r="Z42" s="16">
        <v>6.88</v>
      </c>
      <c r="AA42" s="16">
        <v>0.63</v>
      </c>
      <c r="AB42" s="16">
        <v>0</v>
      </c>
      <c r="AC42" s="16">
        <v>0.79</v>
      </c>
      <c r="AD42" s="16">
        <v>3.69</v>
      </c>
      <c r="AF42" s="4"/>
      <c r="AG42" s="1" t="s">
        <v>30</v>
      </c>
      <c r="AH42" s="15" t="s">
        <v>131</v>
      </c>
      <c r="AI42" s="16">
        <v>14.32</v>
      </c>
      <c r="AJ42" s="16">
        <v>24.7</v>
      </c>
      <c r="AK42" s="16">
        <v>42.35</v>
      </c>
      <c r="AL42" s="16">
        <v>42.35</v>
      </c>
      <c r="AM42" s="16">
        <v>1.54</v>
      </c>
      <c r="AN42" s="16">
        <v>72.11</v>
      </c>
      <c r="AO42" s="16">
        <v>3.51</v>
      </c>
      <c r="AP42" s="16">
        <v>0</v>
      </c>
      <c r="AQ42" s="16">
        <v>65.23</v>
      </c>
      <c r="AR42" s="16" t="s">
        <v>101</v>
      </c>
      <c r="AS42" s="16">
        <v>26.29</v>
      </c>
      <c r="AT42" s="16">
        <v>9.33</v>
      </c>
      <c r="AU42" s="16" t="s">
        <v>101</v>
      </c>
      <c r="AV42" s="16">
        <v>11.72</v>
      </c>
      <c r="AW42" s="16">
        <v>24.16</v>
      </c>
      <c r="AX42" s="16">
        <v>67.69</v>
      </c>
      <c r="AY42" s="16">
        <v>6.75</v>
      </c>
      <c r="AZ42" s="16">
        <v>18.47</v>
      </c>
      <c r="BA42" s="16">
        <v>184.6</v>
      </c>
      <c r="BB42" s="16">
        <v>3.41</v>
      </c>
      <c r="BC42" s="16">
        <v>2.85</v>
      </c>
      <c r="BD42" s="16">
        <v>6.88</v>
      </c>
      <c r="BE42" s="16">
        <v>0.63</v>
      </c>
      <c r="BF42" s="16" t="s">
        <v>101</v>
      </c>
      <c r="BG42" s="16">
        <v>0.79</v>
      </c>
      <c r="BH42" s="16">
        <v>3.69</v>
      </c>
      <c r="BJ42" s="12">
        <f t="shared" si="12"/>
        <v>0</v>
      </c>
      <c r="BK42" s="12">
        <f t="shared" si="13"/>
        <v>-9.7165991902833954E-2</v>
      </c>
      <c r="BL42" s="12">
        <f t="shared" si="14"/>
        <v>-2.7154663518299847E-2</v>
      </c>
      <c r="BM42" s="12">
        <f t="shared" si="15"/>
        <v>0</v>
      </c>
      <c r="BN42" s="12">
        <f t="shared" si="16"/>
        <v>0</v>
      </c>
      <c r="BO42" s="12">
        <f t="shared" si="17"/>
        <v>0</v>
      </c>
      <c r="BP42" s="12">
        <f t="shared" si="18"/>
        <v>0.68660968660968669</v>
      </c>
      <c r="BQ42" s="12" t="str">
        <f t="shared" si="19"/>
        <v/>
      </c>
      <c r="BR42" s="12">
        <f t="shared" si="20"/>
        <v>0</v>
      </c>
      <c r="BS42" s="12" t="str">
        <f t="shared" si="21"/>
        <v>N/A</v>
      </c>
      <c r="BT42" s="12">
        <f t="shared" si="22"/>
        <v>-0.91898060098896928</v>
      </c>
      <c r="BU42" s="12">
        <f t="shared" si="23"/>
        <v>1.0718113612004059E-3</v>
      </c>
      <c r="BV42" s="12" t="str">
        <f t="shared" si="24"/>
        <v>N/A</v>
      </c>
      <c r="BW42" s="12">
        <f t="shared" si="25"/>
        <v>0</v>
      </c>
      <c r="BX42" s="12">
        <f t="shared" si="26"/>
        <v>0</v>
      </c>
      <c r="BY42" s="12">
        <f t="shared" si="27"/>
        <v>0</v>
      </c>
      <c r="BZ42" s="12">
        <f t="shared" si="28"/>
        <v>5.6311111111111112</v>
      </c>
      <c r="CA42" s="12">
        <f t="shared" si="29"/>
        <v>-0.87114239306984298</v>
      </c>
      <c r="CB42" s="12">
        <f t="shared" si="30"/>
        <v>-1.625135427952391E-4</v>
      </c>
      <c r="CC42" s="12">
        <f t="shared" si="31"/>
        <v>0</v>
      </c>
      <c r="CD42" s="12">
        <f t="shared" si="32"/>
        <v>0</v>
      </c>
      <c r="CE42" s="12">
        <f t="shared" si="33"/>
        <v>0</v>
      </c>
      <c r="CF42" s="12">
        <f t="shared" si="34"/>
        <v>0</v>
      </c>
      <c r="CG42" s="12" t="str">
        <f t="shared" si="35"/>
        <v>N/A</v>
      </c>
      <c r="CH42" s="12">
        <f t="shared" si="36"/>
        <v>0</v>
      </c>
      <c r="CI42" s="12">
        <f t="shared" si="37"/>
        <v>0</v>
      </c>
    </row>
    <row r="43" spans="2:87" ht="15.75" thickBot="1" x14ac:dyDescent="0.3">
      <c r="B43" s="7"/>
      <c r="C43" s="2" t="s">
        <v>31</v>
      </c>
      <c r="D43" s="18" t="s">
        <v>132</v>
      </c>
      <c r="E43" s="19">
        <v>20.309999999999999</v>
      </c>
      <c r="F43" s="19">
        <v>120</v>
      </c>
      <c r="G43" s="19">
        <v>128.25</v>
      </c>
      <c r="H43" s="19">
        <v>352</v>
      </c>
      <c r="I43" s="19">
        <v>30.25</v>
      </c>
      <c r="J43" s="19">
        <v>545.25</v>
      </c>
      <c r="K43" s="19">
        <v>43</v>
      </c>
      <c r="L43" s="19">
        <v>223.75</v>
      </c>
      <c r="M43" s="21">
        <v>-1509</v>
      </c>
      <c r="N43" s="20">
        <v>1778.75</v>
      </c>
      <c r="O43" s="20">
        <v>1170.75</v>
      </c>
      <c r="P43" s="19">
        <v>0</v>
      </c>
      <c r="Q43" s="20">
        <v>7615.5</v>
      </c>
      <c r="R43" s="20">
        <v>1197.75</v>
      </c>
      <c r="S43" s="19">
        <v>0</v>
      </c>
      <c r="T43" s="20">
        <v>5836.75</v>
      </c>
      <c r="U43" s="20">
        <v>2551.5</v>
      </c>
      <c r="V43" s="19" t="s">
        <v>101</v>
      </c>
      <c r="W43" s="20">
        <v>8933.5</v>
      </c>
      <c r="X43" s="19">
        <v>108.5</v>
      </c>
      <c r="Y43" s="19">
        <v>114.5</v>
      </c>
      <c r="Z43" s="20">
        <v>2054.25</v>
      </c>
      <c r="AA43" s="20">
        <v>1831.25</v>
      </c>
      <c r="AB43" s="19" t="s">
        <v>101</v>
      </c>
      <c r="AC43" s="19" t="s">
        <v>101</v>
      </c>
      <c r="AD43" s="20">
        <v>4572.5</v>
      </c>
      <c r="AF43" s="7"/>
      <c r="AG43" s="2" t="s">
        <v>31</v>
      </c>
      <c r="AH43" s="18" t="s">
        <v>132</v>
      </c>
      <c r="AI43" s="19">
        <v>20.309999999999999</v>
      </c>
      <c r="AJ43" s="19">
        <v>120</v>
      </c>
      <c r="AK43" s="19">
        <v>352</v>
      </c>
      <c r="AL43" s="19">
        <v>352</v>
      </c>
      <c r="AM43" s="19">
        <v>30.25</v>
      </c>
      <c r="AN43" s="19">
        <v>545.25</v>
      </c>
      <c r="AO43" s="19">
        <v>43</v>
      </c>
      <c r="AP43" s="19">
        <v>0</v>
      </c>
      <c r="AQ43" s="21">
        <v>-1509</v>
      </c>
      <c r="AR43" s="20">
        <v>1778.75</v>
      </c>
      <c r="AS43" s="20">
        <v>1170.75</v>
      </c>
      <c r="AT43" s="19">
        <v>0</v>
      </c>
      <c r="AU43" s="20">
        <v>7615.5</v>
      </c>
      <c r="AV43" s="20">
        <v>1197.75</v>
      </c>
      <c r="AW43" s="19">
        <v>0</v>
      </c>
      <c r="AX43" s="20">
        <v>5836.75</v>
      </c>
      <c r="AY43" s="19">
        <v>110</v>
      </c>
      <c r="AZ43" s="20">
        <v>1307.75</v>
      </c>
      <c r="BA43" s="20">
        <v>8990.25</v>
      </c>
      <c r="BB43" s="19">
        <v>61.25</v>
      </c>
      <c r="BC43" s="19">
        <v>161.75</v>
      </c>
      <c r="BD43" s="20">
        <v>2054.25</v>
      </c>
      <c r="BE43" s="20">
        <v>1831.25</v>
      </c>
      <c r="BF43" s="19" t="s">
        <v>101</v>
      </c>
      <c r="BG43" s="23">
        <v>-73</v>
      </c>
      <c r="BH43" s="20">
        <v>4572.5</v>
      </c>
      <c r="BJ43" s="12">
        <f t="shared" si="12"/>
        <v>0</v>
      </c>
      <c r="BK43" s="12">
        <f t="shared" si="13"/>
        <v>0</v>
      </c>
      <c r="BL43" s="12">
        <f t="shared" si="14"/>
        <v>-0.63565340909090906</v>
      </c>
      <c r="BM43" s="12">
        <f t="shared" si="15"/>
        <v>0</v>
      </c>
      <c r="BN43" s="12">
        <f t="shared" si="16"/>
        <v>0</v>
      </c>
      <c r="BO43" s="12">
        <f t="shared" si="17"/>
        <v>0</v>
      </c>
      <c r="BP43" s="12">
        <f t="shared" si="18"/>
        <v>0</v>
      </c>
      <c r="BQ43" s="12" t="str">
        <f t="shared" si="19"/>
        <v/>
      </c>
      <c r="BR43" s="12">
        <f t="shared" si="20"/>
        <v>0</v>
      </c>
      <c r="BS43" s="12">
        <f t="shared" si="21"/>
        <v>0</v>
      </c>
      <c r="BT43" s="12">
        <f t="shared" si="22"/>
        <v>0</v>
      </c>
      <c r="BU43" s="12" t="str">
        <f t="shared" si="23"/>
        <v/>
      </c>
      <c r="BV43" s="12">
        <f t="shared" si="24"/>
        <v>0</v>
      </c>
      <c r="BW43" s="12">
        <f t="shared" si="25"/>
        <v>0</v>
      </c>
      <c r="BX43" s="12" t="str">
        <f t="shared" si="26"/>
        <v/>
      </c>
      <c r="BY43" s="12">
        <f t="shared" si="27"/>
        <v>0</v>
      </c>
      <c r="BZ43" s="12">
        <f t="shared" si="28"/>
        <v>22.195454545454545</v>
      </c>
      <c r="CA43" s="12" t="str">
        <f t="shared" si="29"/>
        <v>N/A</v>
      </c>
      <c r="CB43" s="12">
        <f t="shared" si="30"/>
        <v>-6.3123939823697892E-3</v>
      </c>
      <c r="CC43" s="12">
        <f t="shared" si="31"/>
        <v>0.77142857142857146</v>
      </c>
      <c r="CD43" s="12">
        <f t="shared" si="32"/>
        <v>-0.29211746522411131</v>
      </c>
      <c r="CE43" s="12">
        <f t="shared" si="33"/>
        <v>0</v>
      </c>
      <c r="CF43" s="12">
        <f t="shared" si="34"/>
        <v>0</v>
      </c>
      <c r="CG43" s="12" t="str">
        <f t="shared" si="35"/>
        <v>N/A</v>
      </c>
      <c r="CH43" s="12" t="str">
        <f t="shared" si="36"/>
        <v>N/A</v>
      </c>
      <c r="CI43" s="12">
        <f t="shared" si="37"/>
        <v>0</v>
      </c>
    </row>
    <row r="44" spans="2:87" ht="21.75" thickBot="1" x14ac:dyDescent="0.3">
      <c r="B44" s="4"/>
      <c r="C44" s="1" t="s">
        <v>32</v>
      </c>
      <c r="D44" s="15" t="s">
        <v>133</v>
      </c>
      <c r="E44" s="16">
        <v>46.39</v>
      </c>
      <c r="F44" s="16">
        <v>122.15</v>
      </c>
      <c r="G44" s="16">
        <v>72.22</v>
      </c>
      <c r="H44" s="16">
        <v>72.8</v>
      </c>
      <c r="I44" s="16">
        <v>15.61</v>
      </c>
      <c r="J44" s="16">
        <v>218.22</v>
      </c>
      <c r="K44" s="16">
        <v>7.67</v>
      </c>
      <c r="L44" s="16">
        <v>0.57999999999999996</v>
      </c>
      <c r="M44" s="24">
        <v>-166.08</v>
      </c>
      <c r="N44" s="17">
        <v>1106.3699999999999</v>
      </c>
      <c r="O44" s="16">
        <v>0</v>
      </c>
      <c r="P44" s="16">
        <v>2.62</v>
      </c>
      <c r="Q44" s="17">
        <v>3489.09</v>
      </c>
      <c r="R44" s="16">
        <v>5.34</v>
      </c>
      <c r="S44" s="16" t="s">
        <v>101</v>
      </c>
      <c r="T44" s="17">
        <v>2382.7199999999998</v>
      </c>
      <c r="U44" s="16">
        <v>484.06</v>
      </c>
      <c r="V44" s="16" t="s">
        <v>101</v>
      </c>
      <c r="W44" s="17">
        <v>3085</v>
      </c>
      <c r="X44" s="16">
        <v>103.36</v>
      </c>
      <c r="Y44" s="16">
        <v>57.59</v>
      </c>
      <c r="Z44" s="16">
        <v>384.3</v>
      </c>
      <c r="AA44" s="16">
        <v>222.23</v>
      </c>
      <c r="AB44" s="16" t="s">
        <v>101</v>
      </c>
      <c r="AC44" s="16">
        <v>223.4</v>
      </c>
      <c r="AD44" s="16">
        <v>806.78</v>
      </c>
      <c r="AF44" s="4"/>
      <c r="AG44" s="1" t="s">
        <v>32</v>
      </c>
      <c r="AH44" s="15" t="s">
        <v>133</v>
      </c>
      <c r="AI44" s="16">
        <v>46.39</v>
      </c>
      <c r="AJ44" s="16">
        <v>122.15</v>
      </c>
      <c r="AK44" s="16">
        <v>72.8</v>
      </c>
      <c r="AL44" s="16">
        <v>72.8</v>
      </c>
      <c r="AM44" s="16">
        <v>15.61</v>
      </c>
      <c r="AN44" s="16">
        <v>218.22</v>
      </c>
      <c r="AO44" s="16">
        <v>7.67</v>
      </c>
      <c r="AP44" s="16">
        <v>0</v>
      </c>
      <c r="AQ44" s="24">
        <v>-166.08</v>
      </c>
      <c r="AR44" s="17">
        <v>1102.8800000000001</v>
      </c>
      <c r="AS44" s="16">
        <v>0</v>
      </c>
      <c r="AT44" s="16">
        <v>2.62</v>
      </c>
      <c r="AU44" s="17">
        <v>3485.61</v>
      </c>
      <c r="AV44" s="16">
        <v>5.34</v>
      </c>
      <c r="AW44" s="16">
        <v>0</v>
      </c>
      <c r="AX44" s="17">
        <v>2382.7199999999998</v>
      </c>
      <c r="AY44" s="16">
        <v>478.72</v>
      </c>
      <c r="AZ44" s="16">
        <v>484.06</v>
      </c>
      <c r="BA44" s="17">
        <v>3110.11</v>
      </c>
      <c r="BB44" s="16">
        <v>104.19</v>
      </c>
      <c r="BC44" s="16">
        <v>56.76</v>
      </c>
      <c r="BD44" s="16">
        <v>384.3</v>
      </c>
      <c r="BE44" s="16">
        <v>222.23</v>
      </c>
      <c r="BF44" s="16" t="s">
        <v>101</v>
      </c>
      <c r="BG44" s="16">
        <v>221.79</v>
      </c>
      <c r="BH44" s="16">
        <v>806.78</v>
      </c>
      <c r="BJ44" s="12">
        <f t="shared" si="12"/>
        <v>0</v>
      </c>
      <c r="BK44" s="12">
        <f t="shared" si="13"/>
        <v>0</v>
      </c>
      <c r="BL44" s="12">
        <f t="shared" si="14"/>
        <v>-7.9670329670329439E-3</v>
      </c>
      <c r="BM44" s="12">
        <f t="shared" si="15"/>
        <v>0</v>
      </c>
      <c r="BN44" s="12">
        <f t="shared" si="16"/>
        <v>0</v>
      </c>
      <c r="BO44" s="12">
        <f t="shared" si="17"/>
        <v>0</v>
      </c>
      <c r="BP44" s="12">
        <f t="shared" si="18"/>
        <v>0</v>
      </c>
      <c r="BQ44" s="12" t="str">
        <f t="shared" si="19"/>
        <v/>
      </c>
      <c r="BR44" s="12">
        <f t="shared" si="20"/>
        <v>0</v>
      </c>
      <c r="BS44" s="12">
        <f t="shared" si="21"/>
        <v>3.164442187726481E-3</v>
      </c>
      <c r="BT44" s="12" t="str">
        <f t="shared" si="22"/>
        <v/>
      </c>
      <c r="BU44" s="12">
        <f t="shared" si="23"/>
        <v>0</v>
      </c>
      <c r="BV44" s="12">
        <f t="shared" si="24"/>
        <v>9.9839052561818964E-4</v>
      </c>
      <c r="BW44" s="12">
        <f t="shared" si="25"/>
        <v>0</v>
      </c>
      <c r="BX44" s="12" t="str">
        <f t="shared" si="26"/>
        <v>N/A</v>
      </c>
      <c r="BY44" s="12">
        <f t="shared" si="27"/>
        <v>0</v>
      </c>
      <c r="BZ44" s="12">
        <f t="shared" si="28"/>
        <v>1.115474598930476E-2</v>
      </c>
      <c r="CA44" s="12" t="str">
        <f t="shared" si="29"/>
        <v>N/A</v>
      </c>
      <c r="CB44" s="12">
        <f t="shared" si="30"/>
        <v>-8.0736694200527082E-3</v>
      </c>
      <c r="CC44" s="12">
        <f t="shared" si="31"/>
        <v>-7.9662155677128164E-3</v>
      </c>
      <c r="CD44" s="12">
        <f t="shared" si="32"/>
        <v>1.4622973925299602E-2</v>
      </c>
      <c r="CE44" s="12">
        <f t="shared" si="33"/>
        <v>0</v>
      </c>
      <c r="CF44" s="12">
        <f t="shared" si="34"/>
        <v>0</v>
      </c>
      <c r="CG44" s="12" t="str">
        <f t="shared" si="35"/>
        <v>N/A</v>
      </c>
      <c r="CH44" s="12">
        <f t="shared" si="36"/>
        <v>7.2591189864286655E-3</v>
      </c>
      <c r="CI44" s="12">
        <f t="shared" si="37"/>
        <v>0</v>
      </c>
    </row>
    <row r="45" spans="2:87" ht="15.75" thickBot="1" x14ac:dyDescent="0.3">
      <c r="B45" s="7"/>
      <c r="C45" s="2" t="s">
        <v>33</v>
      </c>
      <c r="D45" s="18" t="s">
        <v>134</v>
      </c>
      <c r="E45" s="19">
        <v>77.94</v>
      </c>
      <c r="F45" s="20">
        <v>2154.75</v>
      </c>
      <c r="G45" s="19">
        <v>337</v>
      </c>
      <c r="H45" s="19">
        <v>474</v>
      </c>
      <c r="I45" s="20">
        <v>1655.25</v>
      </c>
      <c r="J45" s="20">
        <v>6014.75</v>
      </c>
      <c r="K45" s="20">
        <v>1730.75</v>
      </c>
      <c r="L45" s="19">
        <v>137</v>
      </c>
      <c r="M45" s="21">
        <v>-4337.5</v>
      </c>
      <c r="N45" s="20">
        <v>27794.5</v>
      </c>
      <c r="O45" s="20">
        <v>1518.5</v>
      </c>
      <c r="P45" s="20">
        <v>8969.25</v>
      </c>
      <c r="Q45" s="20">
        <v>95963.5</v>
      </c>
      <c r="R45" s="20">
        <v>9801.5</v>
      </c>
      <c r="S45" s="20">
        <v>6216.5</v>
      </c>
      <c r="T45" s="20">
        <v>68169</v>
      </c>
      <c r="U45" s="20">
        <v>27580.75</v>
      </c>
      <c r="V45" s="19" t="s">
        <v>101</v>
      </c>
      <c r="W45" s="20">
        <v>101764.5</v>
      </c>
      <c r="X45" s="19">
        <v>903.25</v>
      </c>
      <c r="Y45" s="20">
        <v>3959.5</v>
      </c>
      <c r="Z45" s="20">
        <v>10352.25</v>
      </c>
      <c r="AA45" s="20">
        <v>5489.5</v>
      </c>
      <c r="AB45" s="19" t="s">
        <v>101</v>
      </c>
      <c r="AC45" s="20">
        <v>6192</v>
      </c>
      <c r="AD45" s="20">
        <v>35656.5</v>
      </c>
      <c r="AF45" s="7"/>
      <c r="AG45" s="2" t="s">
        <v>33</v>
      </c>
      <c r="AH45" s="18" t="s">
        <v>134</v>
      </c>
      <c r="AI45" s="19">
        <v>77.94</v>
      </c>
      <c r="AJ45" s="20">
        <v>2378.75</v>
      </c>
      <c r="AK45" s="19">
        <v>474</v>
      </c>
      <c r="AL45" s="19">
        <v>474</v>
      </c>
      <c r="AM45" s="20">
        <v>1431.25</v>
      </c>
      <c r="AN45" s="20">
        <v>6014.75</v>
      </c>
      <c r="AO45" s="20">
        <v>1730.75</v>
      </c>
      <c r="AP45" s="19">
        <v>0</v>
      </c>
      <c r="AQ45" s="21">
        <v>-4337.5</v>
      </c>
      <c r="AR45" s="20">
        <v>27794.5</v>
      </c>
      <c r="AS45" s="20">
        <v>7741.25</v>
      </c>
      <c r="AT45" s="20">
        <v>8969.25</v>
      </c>
      <c r="AU45" s="20">
        <v>95963.5</v>
      </c>
      <c r="AV45" s="20">
        <v>9801.5</v>
      </c>
      <c r="AW45" s="20">
        <v>6222.75</v>
      </c>
      <c r="AX45" s="20">
        <v>68169</v>
      </c>
      <c r="AY45" s="20">
        <v>10038</v>
      </c>
      <c r="AZ45" s="20">
        <v>19839.5</v>
      </c>
      <c r="BA45" s="20">
        <v>101764.5</v>
      </c>
      <c r="BB45" s="19">
        <v>903.25</v>
      </c>
      <c r="BC45" s="20">
        <v>3952.25</v>
      </c>
      <c r="BD45" s="20">
        <v>10352.25</v>
      </c>
      <c r="BE45" s="20">
        <v>5496.75</v>
      </c>
      <c r="BF45" s="19" t="s">
        <v>101</v>
      </c>
      <c r="BG45" s="20">
        <v>6192</v>
      </c>
      <c r="BH45" s="20">
        <v>35656.5</v>
      </c>
      <c r="BJ45" s="12">
        <f t="shared" si="12"/>
        <v>0</v>
      </c>
      <c r="BK45" s="12">
        <f t="shared" si="13"/>
        <v>-9.4167104571728846E-2</v>
      </c>
      <c r="BL45" s="12">
        <f t="shared" si="14"/>
        <v>-0.28902953586497893</v>
      </c>
      <c r="BM45" s="12">
        <f t="shared" si="15"/>
        <v>0</v>
      </c>
      <c r="BN45" s="12">
        <f t="shared" si="16"/>
        <v>0.15650655021834062</v>
      </c>
      <c r="BO45" s="12">
        <f t="shared" si="17"/>
        <v>0</v>
      </c>
      <c r="BP45" s="12">
        <f t="shared" si="18"/>
        <v>0</v>
      </c>
      <c r="BQ45" s="12" t="str">
        <f t="shared" si="19"/>
        <v/>
      </c>
      <c r="BR45" s="12">
        <f t="shared" si="20"/>
        <v>0</v>
      </c>
      <c r="BS45" s="12">
        <f t="shared" si="21"/>
        <v>0</v>
      </c>
      <c r="BT45" s="12">
        <f t="shared" si="22"/>
        <v>-0.80384304860326172</v>
      </c>
      <c r="BU45" s="12">
        <f t="shared" si="23"/>
        <v>0</v>
      </c>
      <c r="BV45" s="12">
        <f t="shared" si="24"/>
        <v>0</v>
      </c>
      <c r="BW45" s="12">
        <f t="shared" si="25"/>
        <v>0</v>
      </c>
      <c r="BX45" s="12">
        <f t="shared" si="26"/>
        <v>-1.0043790928448034E-3</v>
      </c>
      <c r="BY45" s="12">
        <f t="shared" si="27"/>
        <v>0</v>
      </c>
      <c r="BZ45" s="12">
        <f t="shared" si="28"/>
        <v>1.7476339908348277</v>
      </c>
      <c r="CA45" s="12" t="str">
        <f t="shared" si="29"/>
        <v>N/A</v>
      </c>
      <c r="CB45" s="12">
        <f t="shared" si="30"/>
        <v>0</v>
      </c>
      <c r="CC45" s="12">
        <f t="shared" si="31"/>
        <v>0</v>
      </c>
      <c r="CD45" s="12">
        <f t="shared" si="32"/>
        <v>1.8343981276488076E-3</v>
      </c>
      <c r="CE45" s="12">
        <f t="shared" si="33"/>
        <v>0</v>
      </c>
      <c r="CF45" s="12">
        <f t="shared" si="34"/>
        <v>-1.3189612043480238E-3</v>
      </c>
      <c r="CG45" s="12" t="str">
        <f t="shared" si="35"/>
        <v>N/A</v>
      </c>
      <c r="CH45" s="12">
        <f t="shared" si="36"/>
        <v>0</v>
      </c>
      <c r="CI45" s="12">
        <f t="shared" si="37"/>
        <v>0</v>
      </c>
    </row>
    <row r="46" spans="2:87" ht="15.75" thickBot="1" x14ac:dyDescent="0.3">
      <c r="B46" s="4"/>
      <c r="C46" s="1" t="s">
        <v>34</v>
      </c>
      <c r="D46" s="15" t="s">
        <v>135</v>
      </c>
      <c r="E46" s="16">
        <v>102.41</v>
      </c>
      <c r="F46" s="17">
        <v>1493.75</v>
      </c>
      <c r="G46" s="16">
        <v>195.75</v>
      </c>
      <c r="H46" s="16">
        <v>226.75</v>
      </c>
      <c r="I46" s="16">
        <v>601</v>
      </c>
      <c r="J46" s="17">
        <v>3080.75</v>
      </c>
      <c r="K46" s="16">
        <v>759.25</v>
      </c>
      <c r="L46" s="16">
        <v>31</v>
      </c>
      <c r="M46" s="24">
        <v>-791.25</v>
      </c>
      <c r="N46" s="17">
        <v>9979.25</v>
      </c>
      <c r="O46" s="17">
        <v>1831.5</v>
      </c>
      <c r="P46" s="17">
        <v>2379</v>
      </c>
      <c r="Q46" s="17">
        <v>34536.25</v>
      </c>
      <c r="R46" s="17">
        <v>4022</v>
      </c>
      <c r="S46" s="17">
        <v>2002.75</v>
      </c>
      <c r="T46" s="17">
        <v>24557</v>
      </c>
      <c r="U46" s="17">
        <v>12439.75</v>
      </c>
      <c r="V46" s="16">
        <v>86</v>
      </c>
      <c r="W46" s="17">
        <v>40077.5</v>
      </c>
      <c r="X46" s="17">
        <v>1047</v>
      </c>
      <c r="Y46" s="17">
        <v>1171.5</v>
      </c>
      <c r="Z46" s="17">
        <v>3872</v>
      </c>
      <c r="AA46" s="17">
        <v>1653.5</v>
      </c>
      <c r="AB46" s="16">
        <v>0</v>
      </c>
      <c r="AC46" s="17">
        <v>2454.5</v>
      </c>
      <c r="AD46" s="17">
        <v>15211.5</v>
      </c>
      <c r="AF46" s="4"/>
      <c r="AG46" s="1" t="s">
        <v>34</v>
      </c>
      <c r="AH46" s="15" t="s">
        <v>135</v>
      </c>
      <c r="AI46" s="16">
        <v>102.41</v>
      </c>
      <c r="AJ46" s="17">
        <v>1718.75</v>
      </c>
      <c r="AK46" s="16">
        <v>226.75</v>
      </c>
      <c r="AL46" s="16">
        <v>335</v>
      </c>
      <c r="AM46" s="16">
        <v>267.75</v>
      </c>
      <c r="AN46" s="17">
        <v>3080.75</v>
      </c>
      <c r="AO46" s="16">
        <v>759.25</v>
      </c>
      <c r="AP46" s="16">
        <v>108.25</v>
      </c>
      <c r="AQ46" s="24">
        <v>-791.25</v>
      </c>
      <c r="AR46" s="17">
        <v>9979.25</v>
      </c>
      <c r="AS46" s="17">
        <v>3684.5</v>
      </c>
      <c r="AT46" s="17">
        <v>2379</v>
      </c>
      <c r="AU46" s="17">
        <v>34536.25</v>
      </c>
      <c r="AV46" s="17">
        <v>4022</v>
      </c>
      <c r="AW46" s="17">
        <v>1853</v>
      </c>
      <c r="AX46" s="17">
        <v>24557</v>
      </c>
      <c r="AY46" s="17">
        <v>4538.25</v>
      </c>
      <c r="AZ46" s="17">
        <v>8560.25</v>
      </c>
      <c r="BA46" s="17">
        <v>40077.5</v>
      </c>
      <c r="BB46" s="17">
        <v>1047</v>
      </c>
      <c r="BC46" s="17">
        <v>1175.75</v>
      </c>
      <c r="BD46" s="17">
        <v>3872</v>
      </c>
      <c r="BE46" s="17">
        <v>1649.25</v>
      </c>
      <c r="BF46" s="16" t="s">
        <v>101</v>
      </c>
      <c r="BG46" s="17">
        <v>2454.5</v>
      </c>
      <c r="BH46" s="17">
        <v>15211.5</v>
      </c>
      <c r="BJ46" s="12">
        <f t="shared" si="12"/>
        <v>0</v>
      </c>
      <c r="BK46" s="12">
        <f t="shared" si="13"/>
        <v>-0.13090909090909092</v>
      </c>
      <c r="BL46" s="12">
        <f t="shared" si="14"/>
        <v>-0.13671444321940462</v>
      </c>
      <c r="BM46" s="12">
        <f t="shared" si="15"/>
        <v>-0.32313432835820893</v>
      </c>
      <c r="BN46" s="12">
        <f t="shared" si="16"/>
        <v>1.2446311858076564</v>
      </c>
      <c r="BO46" s="12">
        <f t="shared" si="17"/>
        <v>0</v>
      </c>
      <c r="BP46" s="12">
        <f t="shared" si="18"/>
        <v>0</v>
      </c>
      <c r="BQ46" s="12">
        <f t="shared" si="19"/>
        <v>-0.71362586605080836</v>
      </c>
      <c r="BR46" s="12">
        <f t="shared" si="20"/>
        <v>0</v>
      </c>
      <c r="BS46" s="12">
        <f t="shared" si="21"/>
        <v>0</v>
      </c>
      <c r="BT46" s="12">
        <f t="shared" si="22"/>
        <v>-0.50291762790066497</v>
      </c>
      <c r="BU46" s="12">
        <f t="shared" si="23"/>
        <v>0</v>
      </c>
      <c r="BV46" s="12">
        <f t="shared" si="24"/>
        <v>0</v>
      </c>
      <c r="BW46" s="12">
        <f t="shared" si="25"/>
        <v>0</v>
      </c>
      <c r="BX46" s="12">
        <f t="shared" si="26"/>
        <v>8.0814894765245546E-2</v>
      </c>
      <c r="BY46" s="12">
        <f t="shared" si="27"/>
        <v>0</v>
      </c>
      <c r="BZ46" s="12">
        <f t="shared" si="28"/>
        <v>1.7410896270588883</v>
      </c>
      <c r="CA46" s="12">
        <f t="shared" si="29"/>
        <v>-0.98995356444029092</v>
      </c>
      <c r="CB46" s="12">
        <f t="shared" si="30"/>
        <v>0</v>
      </c>
      <c r="CC46" s="12">
        <f t="shared" si="31"/>
        <v>0</v>
      </c>
      <c r="CD46" s="12">
        <f t="shared" si="32"/>
        <v>-3.6147140123325536E-3</v>
      </c>
      <c r="CE46" s="12">
        <f t="shared" si="33"/>
        <v>0</v>
      </c>
      <c r="CF46" s="12">
        <f t="shared" si="34"/>
        <v>2.5769289070789753E-3</v>
      </c>
      <c r="CG46" s="12" t="str">
        <f t="shared" si="35"/>
        <v>N/A</v>
      </c>
      <c r="CH46" s="12">
        <f t="shared" si="36"/>
        <v>0</v>
      </c>
      <c r="CI46" s="12">
        <f t="shared" si="37"/>
        <v>0</v>
      </c>
    </row>
    <row r="47" spans="2:87" ht="15.75" thickBot="1" x14ac:dyDescent="0.3">
      <c r="B47" s="7"/>
      <c r="C47" s="2" t="s">
        <v>35</v>
      </c>
      <c r="D47" s="18" t="s">
        <v>136</v>
      </c>
      <c r="E47" s="19">
        <v>83.14</v>
      </c>
      <c r="F47" s="20">
        <v>2123.75</v>
      </c>
      <c r="G47" s="19">
        <v>350.75</v>
      </c>
      <c r="H47" s="19">
        <v>350.75</v>
      </c>
      <c r="I47" s="20">
        <v>3732.75</v>
      </c>
      <c r="J47" s="20">
        <v>9364.75</v>
      </c>
      <c r="K47" s="20">
        <v>3157.5</v>
      </c>
      <c r="L47" s="19">
        <v>0</v>
      </c>
      <c r="M47" s="21">
        <v>-4103</v>
      </c>
      <c r="N47" s="20">
        <v>44849</v>
      </c>
      <c r="O47" s="20">
        <v>1779.25</v>
      </c>
      <c r="P47" s="20">
        <v>19303</v>
      </c>
      <c r="Q47" s="20">
        <v>145037</v>
      </c>
      <c r="R47" s="19" t="s">
        <v>101</v>
      </c>
      <c r="S47" s="20">
        <v>22184.75</v>
      </c>
      <c r="T47" s="20">
        <v>100188</v>
      </c>
      <c r="U47" s="20">
        <v>45282.25</v>
      </c>
      <c r="V47" s="19">
        <v>675</v>
      </c>
      <c r="W47" s="20">
        <v>154835</v>
      </c>
      <c r="X47" s="20">
        <v>2870.75</v>
      </c>
      <c r="Y47" s="20">
        <v>3903.75</v>
      </c>
      <c r="Z47" s="20">
        <v>13467.75</v>
      </c>
      <c r="AA47" s="20">
        <v>6169.5</v>
      </c>
      <c r="AB47" s="19">
        <v>523.75</v>
      </c>
      <c r="AC47" s="20">
        <v>9142.25</v>
      </c>
      <c r="AD47" s="20">
        <v>55926</v>
      </c>
      <c r="AF47" s="7"/>
      <c r="AG47" s="2" t="s">
        <v>35</v>
      </c>
      <c r="AH47" s="18" t="s">
        <v>136</v>
      </c>
      <c r="AI47" s="19">
        <v>83.14</v>
      </c>
      <c r="AJ47" s="20">
        <v>3012.25</v>
      </c>
      <c r="AK47" s="19">
        <v>507</v>
      </c>
      <c r="AL47" s="19">
        <v>507</v>
      </c>
      <c r="AM47" s="20">
        <v>2688</v>
      </c>
      <c r="AN47" s="20">
        <v>9364.75</v>
      </c>
      <c r="AO47" s="20">
        <v>3157.5</v>
      </c>
      <c r="AP47" s="19">
        <v>0</v>
      </c>
      <c r="AQ47" s="21">
        <v>-4103</v>
      </c>
      <c r="AR47" s="20">
        <v>44849</v>
      </c>
      <c r="AS47" s="20">
        <v>9506.5</v>
      </c>
      <c r="AT47" s="20">
        <v>19303</v>
      </c>
      <c r="AU47" s="20">
        <v>145037</v>
      </c>
      <c r="AV47" s="20">
        <v>19365.25</v>
      </c>
      <c r="AW47" s="20">
        <v>7727.25</v>
      </c>
      <c r="AX47" s="20">
        <v>100188</v>
      </c>
      <c r="AY47" s="20">
        <v>16410.5</v>
      </c>
      <c r="AZ47" s="20">
        <v>35775.75</v>
      </c>
      <c r="BA47" s="20">
        <v>156013.5</v>
      </c>
      <c r="BB47" s="20">
        <v>2870.75</v>
      </c>
      <c r="BC47" s="20">
        <v>4427.5</v>
      </c>
      <c r="BD47" s="20">
        <v>13467.75</v>
      </c>
      <c r="BE47" s="20">
        <v>6169.5</v>
      </c>
      <c r="BF47" s="19" t="s">
        <v>101</v>
      </c>
      <c r="BG47" s="20">
        <v>8556.5</v>
      </c>
      <c r="BH47" s="20">
        <v>55926</v>
      </c>
      <c r="BJ47" s="12">
        <f t="shared" si="12"/>
        <v>0</v>
      </c>
      <c r="BK47" s="12">
        <f t="shared" si="13"/>
        <v>-0.29496223753008549</v>
      </c>
      <c r="BL47" s="12">
        <f t="shared" si="14"/>
        <v>-0.30818540433925051</v>
      </c>
      <c r="BM47" s="12">
        <f t="shared" si="15"/>
        <v>-0.30818540433925051</v>
      </c>
      <c r="BN47" s="12">
        <f t="shared" si="16"/>
        <v>0.388671875</v>
      </c>
      <c r="BO47" s="12">
        <f t="shared" si="17"/>
        <v>0</v>
      </c>
      <c r="BP47" s="12">
        <f t="shared" si="18"/>
        <v>0</v>
      </c>
      <c r="BQ47" s="12" t="str">
        <f t="shared" si="19"/>
        <v/>
      </c>
      <c r="BR47" s="12">
        <f t="shared" si="20"/>
        <v>0</v>
      </c>
      <c r="BS47" s="12">
        <f t="shared" si="21"/>
        <v>0</v>
      </c>
      <c r="BT47" s="12">
        <f t="shared" si="22"/>
        <v>-0.81283858412665022</v>
      </c>
      <c r="BU47" s="12">
        <f t="shared" si="23"/>
        <v>0</v>
      </c>
      <c r="BV47" s="12">
        <f t="shared" si="24"/>
        <v>0</v>
      </c>
      <c r="BW47" s="12" t="str">
        <f t="shared" si="25"/>
        <v>N/A</v>
      </c>
      <c r="BX47" s="12">
        <f t="shared" si="26"/>
        <v>1.8709760911061504</v>
      </c>
      <c r="BY47" s="12">
        <f t="shared" si="27"/>
        <v>0</v>
      </c>
      <c r="BZ47" s="12">
        <f t="shared" si="28"/>
        <v>1.7593461503305809</v>
      </c>
      <c r="CA47" s="12">
        <f t="shared" si="29"/>
        <v>-0.9811324710173791</v>
      </c>
      <c r="CB47" s="12">
        <f t="shared" si="30"/>
        <v>-7.5538334823588987E-3</v>
      </c>
      <c r="CC47" s="12">
        <f t="shared" si="31"/>
        <v>0</v>
      </c>
      <c r="CD47" s="12">
        <f t="shared" si="32"/>
        <v>-0.11829474872953134</v>
      </c>
      <c r="CE47" s="12">
        <f t="shared" si="33"/>
        <v>0</v>
      </c>
      <c r="CF47" s="12">
        <f t="shared" si="34"/>
        <v>0</v>
      </c>
      <c r="CG47" s="12" t="str">
        <f t="shared" si="35"/>
        <v>N/A</v>
      </c>
      <c r="CH47" s="12">
        <f t="shared" si="36"/>
        <v>6.8456728802664638E-2</v>
      </c>
      <c r="CI47" s="12">
        <f t="shared" si="37"/>
        <v>0</v>
      </c>
    </row>
    <row r="48" spans="2:87" ht="32.25" thickBot="1" x14ac:dyDescent="0.3">
      <c r="B48" s="4"/>
      <c r="C48" s="1" t="s">
        <v>36</v>
      </c>
      <c r="D48" s="15" t="s">
        <v>137</v>
      </c>
      <c r="E48" s="16">
        <v>4.13</v>
      </c>
      <c r="F48" s="17">
        <v>1243.95</v>
      </c>
      <c r="G48" s="16">
        <v>393.09</v>
      </c>
      <c r="H48" s="17">
        <v>5734.11</v>
      </c>
      <c r="I48" s="17">
        <v>3262.47</v>
      </c>
      <c r="J48" s="17">
        <v>10476.65</v>
      </c>
      <c r="K48" s="16">
        <v>236.11</v>
      </c>
      <c r="L48" s="17">
        <v>5341.01</v>
      </c>
      <c r="M48" s="17">
        <v>3388.97</v>
      </c>
      <c r="N48" s="17">
        <v>7186.91</v>
      </c>
      <c r="O48" s="17">
        <v>7242.68</v>
      </c>
      <c r="P48" s="16">
        <v>0</v>
      </c>
      <c r="Q48" s="17">
        <v>15762.48</v>
      </c>
      <c r="R48" s="16">
        <v>170.71</v>
      </c>
      <c r="S48" s="17">
        <v>14969.7</v>
      </c>
      <c r="T48" s="17">
        <v>8334.3700000000008</v>
      </c>
      <c r="U48" s="17">
        <v>26289.56</v>
      </c>
      <c r="V48" s="16">
        <v>0</v>
      </c>
      <c r="W48" s="17">
        <v>45100.58</v>
      </c>
      <c r="X48" s="16">
        <v>715.14</v>
      </c>
      <c r="Y48" s="17">
        <v>2923.06</v>
      </c>
      <c r="Z48" s="17">
        <v>7087.68</v>
      </c>
      <c r="AA48" s="17">
        <v>2444.9299999999998</v>
      </c>
      <c r="AB48" s="17">
        <v>1004.55</v>
      </c>
      <c r="AC48" s="16" t="s">
        <v>101</v>
      </c>
      <c r="AD48" s="17">
        <v>10985.62</v>
      </c>
      <c r="AF48" s="4"/>
      <c r="AG48" s="1" t="s">
        <v>36</v>
      </c>
      <c r="AH48" s="15" t="s">
        <v>137</v>
      </c>
      <c r="AI48" s="16">
        <v>4.13</v>
      </c>
      <c r="AJ48" s="17">
        <v>4230.05</v>
      </c>
      <c r="AK48" s="17">
        <v>1085.24</v>
      </c>
      <c r="AL48" s="17">
        <v>3385.61</v>
      </c>
      <c r="AM48" s="17">
        <v>2618.35</v>
      </c>
      <c r="AN48" s="17">
        <v>10469.98</v>
      </c>
      <c r="AO48" s="16">
        <v>235.97</v>
      </c>
      <c r="AP48" s="17">
        <v>2300.37</v>
      </c>
      <c r="AQ48" s="17">
        <v>3386.75</v>
      </c>
      <c r="AR48" s="17">
        <v>9162</v>
      </c>
      <c r="AS48" s="17">
        <v>8918.8700000000008</v>
      </c>
      <c r="AT48" s="16">
        <v>0</v>
      </c>
      <c r="AU48" s="17">
        <v>17389.54</v>
      </c>
      <c r="AV48" s="16">
        <v>170.61</v>
      </c>
      <c r="AW48" s="17">
        <v>2156.52</v>
      </c>
      <c r="AX48" s="17">
        <v>8227.5499999999993</v>
      </c>
      <c r="AY48" s="17">
        <v>5468.85</v>
      </c>
      <c r="AZ48" s="17">
        <v>5639.46</v>
      </c>
      <c r="BA48" s="17">
        <v>45071.77</v>
      </c>
      <c r="BB48" s="16">
        <v>714.66</v>
      </c>
      <c r="BC48" s="17">
        <v>2925.21</v>
      </c>
      <c r="BD48" s="17">
        <v>7083.23</v>
      </c>
      <c r="BE48" s="17">
        <v>2439.4499999999998</v>
      </c>
      <c r="BF48" s="17">
        <v>1003.92</v>
      </c>
      <c r="BG48" s="17">
        <v>1771.72</v>
      </c>
      <c r="BH48" s="17">
        <v>10898.13</v>
      </c>
      <c r="BJ48" s="12">
        <f t="shared" si="12"/>
        <v>0</v>
      </c>
      <c r="BK48" s="12">
        <f t="shared" si="13"/>
        <v>-0.7059254618739732</v>
      </c>
      <c r="BL48" s="12">
        <f t="shared" si="14"/>
        <v>-0.63778519037263659</v>
      </c>
      <c r="BM48" s="12">
        <f t="shared" si="15"/>
        <v>0.69367115527187106</v>
      </c>
      <c r="BN48" s="12">
        <f t="shared" si="16"/>
        <v>0.24600225332747719</v>
      </c>
      <c r="BO48" s="12">
        <f t="shared" si="17"/>
        <v>6.370594786236529E-4</v>
      </c>
      <c r="BP48" s="12">
        <f t="shared" si="18"/>
        <v>5.9329575793539335E-4</v>
      </c>
      <c r="BQ48" s="12">
        <f t="shared" si="19"/>
        <v>1.3218047531484067</v>
      </c>
      <c r="BR48" s="12">
        <f t="shared" si="20"/>
        <v>6.5549568170068643E-4</v>
      </c>
      <c r="BS48" s="12">
        <f t="shared" si="21"/>
        <v>-0.21557411045623229</v>
      </c>
      <c r="BT48" s="12">
        <f t="shared" si="22"/>
        <v>-0.18793748535408639</v>
      </c>
      <c r="BU48" s="12" t="str">
        <f t="shared" si="23"/>
        <v/>
      </c>
      <c r="BV48" s="12">
        <f t="shared" si="24"/>
        <v>-9.3565442214112698E-2</v>
      </c>
      <c r="BW48" s="12">
        <f t="shared" si="25"/>
        <v>5.8613211417850243E-4</v>
      </c>
      <c r="BX48" s="12">
        <f t="shared" si="26"/>
        <v>5.94160035612932</v>
      </c>
      <c r="BY48" s="12">
        <f t="shared" si="27"/>
        <v>1.2983208853182483E-2</v>
      </c>
      <c r="BZ48" s="12">
        <f t="shared" si="28"/>
        <v>3.8071459264744871</v>
      </c>
      <c r="CA48" s="12">
        <f t="shared" si="29"/>
        <v>-1</v>
      </c>
      <c r="CB48" s="12">
        <f t="shared" si="30"/>
        <v>6.3920276483494989E-4</v>
      </c>
      <c r="CC48" s="12">
        <f t="shared" si="31"/>
        <v>6.7164805641846219E-4</v>
      </c>
      <c r="CD48" s="12">
        <f t="shared" si="32"/>
        <v>-7.3498996653234843E-4</v>
      </c>
      <c r="CE48" s="12">
        <f t="shared" si="33"/>
        <v>6.2824445909574137E-4</v>
      </c>
      <c r="CF48" s="12">
        <f t="shared" si="34"/>
        <v>2.2464080018036927E-3</v>
      </c>
      <c r="CG48" s="12">
        <f t="shared" si="35"/>
        <v>6.2754004303131278E-4</v>
      </c>
      <c r="CH48" s="12" t="str">
        <f t="shared" si="36"/>
        <v>N/A</v>
      </c>
      <c r="CI48" s="12">
        <f t="shared" si="37"/>
        <v>8.0279827823673978E-3</v>
      </c>
    </row>
    <row r="49" spans="2:87" ht="21.75" thickBot="1" x14ac:dyDescent="0.3">
      <c r="B49" s="7"/>
      <c r="C49" s="2" t="s">
        <v>37</v>
      </c>
      <c r="D49" s="18" t="s">
        <v>138</v>
      </c>
      <c r="E49" s="19">
        <v>77.540000000000006</v>
      </c>
      <c r="F49" s="20">
        <v>1517.25</v>
      </c>
      <c r="G49" s="19">
        <v>574</v>
      </c>
      <c r="H49" s="19">
        <v>728.5</v>
      </c>
      <c r="I49" s="20">
        <v>1244.25</v>
      </c>
      <c r="J49" s="20">
        <v>3835.25</v>
      </c>
      <c r="K49" s="19">
        <v>345.25</v>
      </c>
      <c r="L49" s="19">
        <v>154.5</v>
      </c>
      <c r="M49" s="21">
        <v>-2370.5</v>
      </c>
      <c r="N49" s="20">
        <v>10188.25</v>
      </c>
      <c r="O49" s="19">
        <v>0</v>
      </c>
      <c r="P49" s="19">
        <v>443</v>
      </c>
      <c r="Q49" s="20">
        <v>49935</v>
      </c>
      <c r="R49" s="20">
        <v>2036</v>
      </c>
      <c r="S49" s="20">
        <v>6049.25</v>
      </c>
      <c r="T49" s="20">
        <v>39746.75</v>
      </c>
      <c r="U49" s="20">
        <v>12589.75</v>
      </c>
      <c r="V49" s="19">
        <v>5</v>
      </c>
      <c r="W49" s="20">
        <v>56171.75</v>
      </c>
      <c r="X49" s="20">
        <v>1062.5</v>
      </c>
      <c r="Y49" s="20">
        <v>1797.75</v>
      </c>
      <c r="Z49" s="20">
        <v>6205.75</v>
      </c>
      <c r="AA49" s="20">
        <v>3295.25</v>
      </c>
      <c r="AB49" s="19">
        <v>50.25</v>
      </c>
      <c r="AC49" s="20">
        <v>6081.25</v>
      </c>
      <c r="AD49" s="20">
        <v>18442.5</v>
      </c>
      <c r="AF49" s="7"/>
      <c r="AG49" s="2" t="s">
        <v>37</v>
      </c>
      <c r="AH49" s="18" t="s">
        <v>138</v>
      </c>
      <c r="AI49" s="19">
        <v>77.540000000000006</v>
      </c>
      <c r="AJ49" s="20">
        <v>2055.75</v>
      </c>
      <c r="AK49" s="19">
        <v>728.5</v>
      </c>
      <c r="AL49" s="19">
        <v>728.5</v>
      </c>
      <c r="AM49" s="19">
        <v>705.75</v>
      </c>
      <c r="AN49" s="20">
        <v>3835.25</v>
      </c>
      <c r="AO49" s="19">
        <v>345.25</v>
      </c>
      <c r="AP49" s="19">
        <v>0</v>
      </c>
      <c r="AQ49" s="21">
        <v>-2370.5</v>
      </c>
      <c r="AR49" s="20">
        <v>10531.5</v>
      </c>
      <c r="AS49" s="20">
        <v>1944.75</v>
      </c>
      <c r="AT49" s="19">
        <v>443</v>
      </c>
      <c r="AU49" s="20">
        <v>54382.75</v>
      </c>
      <c r="AV49" s="20">
        <v>2036</v>
      </c>
      <c r="AW49" s="19">
        <v>0</v>
      </c>
      <c r="AX49" s="20">
        <v>43851.25</v>
      </c>
      <c r="AY49" s="20">
        <v>4504.5</v>
      </c>
      <c r="AZ49" s="20">
        <v>6540.5</v>
      </c>
      <c r="BA49" s="20">
        <v>56171.75</v>
      </c>
      <c r="BB49" s="20">
        <v>1062.5</v>
      </c>
      <c r="BC49" s="20">
        <v>1798.5</v>
      </c>
      <c r="BD49" s="20">
        <v>6205.75</v>
      </c>
      <c r="BE49" s="20">
        <v>3294.5</v>
      </c>
      <c r="BF49" s="19">
        <v>50.25</v>
      </c>
      <c r="BG49" s="20">
        <v>6081.25</v>
      </c>
      <c r="BH49" s="20">
        <v>18441.75</v>
      </c>
      <c r="BJ49" s="12">
        <f t="shared" si="12"/>
        <v>0</v>
      </c>
      <c r="BK49" s="12">
        <f t="shared" si="13"/>
        <v>-0.26194819408974829</v>
      </c>
      <c r="BL49" s="12">
        <f t="shared" si="14"/>
        <v>-0.21207961564859301</v>
      </c>
      <c r="BM49" s="12">
        <f t="shared" si="15"/>
        <v>0</v>
      </c>
      <c r="BN49" s="12">
        <f t="shared" si="16"/>
        <v>0.76301806588735388</v>
      </c>
      <c r="BO49" s="12">
        <f t="shared" si="17"/>
        <v>0</v>
      </c>
      <c r="BP49" s="12">
        <f t="shared" si="18"/>
        <v>0</v>
      </c>
      <c r="BQ49" s="12" t="str">
        <f t="shared" si="19"/>
        <v/>
      </c>
      <c r="BR49" s="12">
        <f t="shared" si="20"/>
        <v>0</v>
      </c>
      <c r="BS49" s="12">
        <f t="shared" si="21"/>
        <v>-3.2592698096187631E-2</v>
      </c>
      <c r="BT49" s="12">
        <f t="shared" si="22"/>
        <v>-1</v>
      </c>
      <c r="BU49" s="12">
        <f t="shared" si="23"/>
        <v>0</v>
      </c>
      <c r="BV49" s="12">
        <f t="shared" si="24"/>
        <v>-8.1786044287940562E-2</v>
      </c>
      <c r="BW49" s="12">
        <f t="shared" si="25"/>
        <v>0</v>
      </c>
      <c r="BX49" s="12" t="str">
        <f t="shared" si="26"/>
        <v/>
      </c>
      <c r="BY49" s="12">
        <f t="shared" si="27"/>
        <v>-9.3600524500441831E-2</v>
      </c>
      <c r="BZ49" s="12">
        <f t="shared" si="28"/>
        <v>1.794927294927295</v>
      </c>
      <c r="CA49" s="12">
        <f t="shared" si="29"/>
        <v>-0.99923553245164742</v>
      </c>
      <c r="CB49" s="12">
        <f t="shared" si="30"/>
        <v>0</v>
      </c>
      <c r="CC49" s="12">
        <f t="shared" si="31"/>
        <v>0</v>
      </c>
      <c r="CD49" s="12">
        <f t="shared" si="32"/>
        <v>-4.1701417848206837E-4</v>
      </c>
      <c r="CE49" s="12">
        <f t="shared" si="33"/>
        <v>0</v>
      </c>
      <c r="CF49" s="12">
        <f t="shared" si="34"/>
        <v>2.2765214751859159E-4</v>
      </c>
      <c r="CG49" s="12">
        <f t="shared" si="35"/>
        <v>0</v>
      </c>
      <c r="CH49" s="12">
        <f t="shared" si="36"/>
        <v>0</v>
      </c>
      <c r="CI49" s="12">
        <f t="shared" si="37"/>
        <v>4.0668591646671275E-5</v>
      </c>
    </row>
    <row r="50" spans="2:87" ht="15.75" customHeight="1" thickBot="1" x14ac:dyDescent="0.3">
      <c r="B50" s="4"/>
      <c r="C50" s="1" t="s">
        <v>38</v>
      </c>
      <c r="D50" s="15" t="s">
        <v>139</v>
      </c>
      <c r="E50" s="16">
        <v>2.9</v>
      </c>
      <c r="F50" s="16">
        <v>130.4</v>
      </c>
      <c r="G50" s="16">
        <v>9.7799999999999994</v>
      </c>
      <c r="H50" s="16">
        <v>66.02</v>
      </c>
      <c r="I50" s="16">
        <v>123.53</v>
      </c>
      <c r="J50" s="16">
        <v>356.28</v>
      </c>
      <c r="K50" s="16">
        <v>36.340000000000003</v>
      </c>
      <c r="L50" s="16">
        <v>56.24</v>
      </c>
      <c r="M50" s="24">
        <v>-118.98</v>
      </c>
      <c r="N50" s="16">
        <v>641.29</v>
      </c>
      <c r="O50" s="16">
        <v>0.21</v>
      </c>
      <c r="P50" s="16">
        <v>0</v>
      </c>
      <c r="Q50" s="17">
        <v>2337.14</v>
      </c>
      <c r="R50" s="16">
        <v>0</v>
      </c>
      <c r="S50" s="16">
        <v>9.5500000000000007</v>
      </c>
      <c r="T50" s="17">
        <v>1695.85</v>
      </c>
      <c r="U50" s="16">
        <v>9.75</v>
      </c>
      <c r="V50" s="16" t="s">
        <v>101</v>
      </c>
      <c r="W50" s="17">
        <v>2061.88</v>
      </c>
      <c r="X50" s="16">
        <v>292.44</v>
      </c>
      <c r="Y50" s="16">
        <v>89.58</v>
      </c>
      <c r="Z50" s="16">
        <v>475.26</v>
      </c>
      <c r="AA50" s="16">
        <v>33.11</v>
      </c>
      <c r="AB50" s="16">
        <v>60.13</v>
      </c>
      <c r="AC50" s="16">
        <v>289.17</v>
      </c>
      <c r="AD50" s="16">
        <v>172</v>
      </c>
      <c r="AF50" s="4"/>
      <c r="AG50" s="1" t="s">
        <v>38</v>
      </c>
      <c r="AH50" s="15" t="s">
        <v>139</v>
      </c>
      <c r="AI50" s="16">
        <v>2.9</v>
      </c>
      <c r="AJ50" s="16">
        <v>250.67</v>
      </c>
      <c r="AK50" s="16">
        <v>8.24</v>
      </c>
      <c r="AL50" s="16">
        <v>83.27</v>
      </c>
      <c r="AM50" s="16">
        <v>0.32</v>
      </c>
      <c r="AN50" s="16">
        <v>372.4</v>
      </c>
      <c r="AO50" s="16">
        <v>38.15</v>
      </c>
      <c r="AP50" s="16">
        <v>75.03</v>
      </c>
      <c r="AQ50" s="24">
        <v>-139.16</v>
      </c>
      <c r="AR50" s="16">
        <v>627.65</v>
      </c>
      <c r="AS50" s="16">
        <v>0.22</v>
      </c>
      <c r="AT50" s="16">
        <v>0</v>
      </c>
      <c r="AU50" s="17">
        <v>2311.31</v>
      </c>
      <c r="AV50" s="16" t="s">
        <v>101</v>
      </c>
      <c r="AW50" s="16">
        <v>0</v>
      </c>
      <c r="AX50" s="17">
        <v>1683.66</v>
      </c>
      <c r="AY50" s="16">
        <v>1.76</v>
      </c>
      <c r="AZ50" s="16">
        <v>1.76</v>
      </c>
      <c r="BA50" s="17">
        <v>2129.08</v>
      </c>
      <c r="BB50" s="16">
        <v>330.28</v>
      </c>
      <c r="BC50" s="16">
        <v>116.75</v>
      </c>
      <c r="BD50" s="16">
        <v>511.56</v>
      </c>
      <c r="BE50" s="16">
        <v>26.96</v>
      </c>
      <c r="BF50" s="16">
        <v>37.58</v>
      </c>
      <c r="BG50" s="16">
        <v>258.68</v>
      </c>
      <c r="BH50" s="16">
        <v>184.2</v>
      </c>
      <c r="BJ50" s="12">
        <f t="shared" si="12"/>
        <v>0</v>
      </c>
      <c r="BK50" s="12">
        <f t="shared" si="13"/>
        <v>-0.47979415167351491</v>
      </c>
      <c r="BL50" s="12">
        <f t="shared" si="14"/>
        <v>0.18689320388349503</v>
      </c>
      <c r="BM50" s="12">
        <f t="shared" si="15"/>
        <v>-0.20715743965413716</v>
      </c>
      <c r="BN50" s="12">
        <f t="shared" si="16"/>
        <v>385.03125</v>
      </c>
      <c r="BO50" s="12">
        <f t="shared" si="17"/>
        <v>-4.328678839957037E-2</v>
      </c>
      <c r="BP50" s="12">
        <f t="shared" si="18"/>
        <v>-4.7444298820445485E-2</v>
      </c>
      <c r="BQ50" s="12">
        <f t="shared" si="19"/>
        <v>-0.2504331600693056</v>
      </c>
      <c r="BR50" s="12">
        <f t="shared" si="20"/>
        <v>-0.14501293475136529</v>
      </c>
      <c r="BS50" s="12">
        <f t="shared" si="21"/>
        <v>2.1731856926631064E-2</v>
      </c>
      <c r="BT50" s="12">
        <f t="shared" si="22"/>
        <v>-4.5454545454545497E-2</v>
      </c>
      <c r="BU50" s="12" t="str">
        <f t="shared" si="23"/>
        <v/>
      </c>
      <c r="BV50" s="12">
        <f t="shared" si="24"/>
        <v>1.1175480571623852E-2</v>
      </c>
      <c r="BW50" s="12" t="str">
        <f t="shared" si="25"/>
        <v>N/A</v>
      </c>
      <c r="BX50" s="12" t="str">
        <f t="shared" si="26"/>
        <v/>
      </c>
      <c r="BY50" s="12">
        <f t="shared" si="27"/>
        <v>7.2401791335541775E-3</v>
      </c>
      <c r="BZ50" s="12">
        <f t="shared" si="28"/>
        <v>4.5397727272727275</v>
      </c>
      <c r="CA50" s="12" t="str">
        <f t="shared" si="29"/>
        <v>N/A</v>
      </c>
      <c r="CB50" s="12">
        <f t="shared" si="30"/>
        <v>-3.1562928588873981E-2</v>
      </c>
      <c r="CC50" s="12">
        <f t="shared" si="31"/>
        <v>-0.11456945621896567</v>
      </c>
      <c r="CD50" s="12">
        <f t="shared" si="32"/>
        <v>-0.23271948608137047</v>
      </c>
      <c r="CE50" s="12">
        <f t="shared" si="33"/>
        <v>-7.0959418250058665E-2</v>
      </c>
      <c r="CF50" s="12">
        <f t="shared" si="34"/>
        <v>0.22811572700296731</v>
      </c>
      <c r="CG50" s="12">
        <f t="shared" si="35"/>
        <v>0.60005321979776494</v>
      </c>
      <c r="CH50" s="12">
        <f t="shared" si="36"/>
        <v>0.11786763568888205</v>
      </c>
      <c r="CI50" s="12">
        <f t="shared" si="37"/>
        <v>-6.6232356134636211E-2</v>
      </c>
    </row>
    <row r="51" spans="2:87" ht="21.75" thickBot="1" x14ac:dyDescent="0.3">
      <c r="B51" s="7"/>
      <c r="C51" s="2" t="s">
        <v>39</v>
      </c>
      <c r="D51" s="18" t="s">
        <v>140</v>
      </c>
      <c r="E51" s="19">
        <v>42.04</v>
      </c>
      <c r="F51" s="20">
        <v>3005.9</v>
      </c>
      <c r="G51" s="20">
        <v>1055.26</v>
      </c>
      <c r="H51" s="20">
        <v>1748.53</v>
      </c>
      <c r="I51" s="20">
        <v>2479.0500000000002</v>
      </c>
      <c r="J51" s="20">
        <v>7625.89</v>
      </c>
      <c r="K51" s="19">
        <v>392.41</v>
      </c>
      <c r="L51" s="19">
        <v>693.26</v>
      </c>
      <c r="M51" s="21">
        <v>-1463.96</v>
      </c>
      <c r="N51" s="20">
        <v>20284.32</v>
      </c>
      <c r="O51" s="20">
        <v>1064.3499999999999</v>
      </c>
      <c r="P51" s="20">
        <v>2365.88</v>
      </c>
      <c r="Q51" s="20">
        <v>45112.52</v>
      </c>
      <c r="R51" s="20">
        <v>7373.89</v>
      </c>
      <c r="S51" s="20">
        <v>2631.85</v>
      </c>
      <c r="T51" s="20">
        <v>24828.2</v>
      </c>
      <c r="U51" s="20">
        <v>14341.88</v>
      </c>
      <c r="V51" s="19">
        <v>0</v>
      </c>
      <c r="W51" s="20">
        <v>47298.82</v>
      </c>
      <c r="X51" s="20">
        <v>2358.16</v>
      </c>
      <c r="Y51" s="20">
        <v>2796.66</v>
      </c>
      <c r="Z51" s="20">
        <v>9089.85</v>
      </c>
      <c r="AA51" s="20">
        <v>3334.94</v>
      </c>
      <c r="AB51" s="19">
        <v>600.1</v>
      </c>
      <c r="AC51" s="19">
        <v>537.57000000000005</v>
      </c>
      <c r="AD51" s="20">
        <v>16156.35</v>
      </c>
      <c r="AF51" s="7"/>
      <c r="AG51" s="2" t="s">
        <v>39</v>
      </c>
      <c r="AH51" s="18" t="s">
        <v>140</v>
      </c>
      <c r="AI51" s="19">
        <v>42.04</v>
      </c>
      <c r="AJ51" s="20">
        <v>3891.55</v>
      </c>
      <c r="AK51" s="20">
        <v>1877.35</v>
      </c>
      <c r="AL51" s="20">
        <v>1927.41</v>
      </c>
      <c r="AM51" s="20">
        <v>2044.29</v>
      </c>
      <c r="AN51" s="20">
        <v>8255.6</v>
      </c>
      <c r="AO51" s="19">
        <v>392.35</v>
      </c>
      <c r="AP51" s="19">
        <v>50.06</v>
      </c>
      <c r="AQ51" s="21">
        <v>-1157.3599999999999</v>
      </c>
      <c r="AR51" s="20">
        <v>20734.150000000001</v>
      </c>
      <c r="AS51" s="20">
        <v>1585.08</v>
      </c>
      <c r="AT51" s="20">
        <v>2377.1</v>
      </c>
      <c r="AU51" s="20">
        <v>45210.12</v>
      </c>
      <c r="AV51" s="20">
        <v>7400.42</v>
      </c>
      <c r="AW51" s="19">
        <v>466.99</v>
      </c>
      <c r="AX51" s="20">
        <v>24475.97</v>
      </c>
      <c r="AY51" s="20">
        <v>1129.9000000000001</v>
      </c>
      <c r="AZ51" s="20">
        <v>8530.32</v>
      </c>
      <c r="BA51" s="20">
        <v>47313.22</v>
      </c>
      <c r="BB51" s="20">
        <v>1047.3399999999999</v>
      </c>
      <c r="BC51" s="20">
        <v>4351.3900000000003</v>
      </c>
      <c r="BD51" s="20">
        <v>9412.9599999999991</v>
      </c>
      <c r="BE51" s="20">
        <v>3399.19</v>
      </c>
      <c r="BF51" s="19">
        <v>615.04</v>
      </c>
      <c r="BG51" s="23">
        <v>-635.41</v>
      </c>
      <c r="BH51" s="20">
        <v>16313.96</v>
      </c>
      <c r="BJ51" s="12">
        <f t="shared" si="12"/>
        <v>0</v>
      </c>
      <c r="BK51" s="12">
        <f t="shared" si="13"/>
        <v>-0.22758283974251906</v>
      </c>
      <c r="BL51" s="12">
        <f t="shared" si="14"/>
        <v>-0.43789916637813936</v>
      </c>
      <c r="BM51" s="12">
        <f t="shared" si="15"/>
        <v>-9.2808483924022439E-2</v>
      </c>
      <c r="BN51" s="12">
        <f t="shared" si="16"/>
        <v>0.2126704136888603</v>
      </c>
      <c r="BO51" s="12">
        <f t="shared" si="17"/>
        <v>-7.6276709142884827E-2</v>
      </c>
      <c r="BP51" s="12">
        <f t="shared" si="18"/>
        <v>1.5292468459284381E-4</v>
      </c>
      <c r="BQ51" s="12">
        <f t="shared" si="19"/>
        <v>12.84858170195765</v>
      </c>
      <c r="BR51" s="12">
        <f t="shared" si="20"/>
        <v>0.26491325084675482</v>
      </c>
      <c r="BS51" s="12">
        <f t="shared" si="21"/>
        <v>-2.1695126156606456E-2</v>
      </c>
      <c r="BT51" s="12">
        <f t="shared" si="22"/>
        <v>-0.32851969616675503</v>
      </c>
      <c r="BU51" s="12">
        <f t="shared" si="23"/>
        <v>-4.7200370198981116E-3</v>
      </c>
      <c r="BV51" s="12">
        <f t="shared" si="24"/>
        <v>-2.1588086915054817E-3</v>
      </c>
      <c r="BW51" s="12">
        <f t="shared" si="25"/>
        <v>-3.5849316660405417E-3</v>
      </c>
      <c r="BX51" s="12">
        <f t="shared" si="26"/>
        <v>4.6357737853058945</v>
      </c>
      <c r="BY51" s="12">
        <f t="shared" si="27"/>
        <v>1.439084947399427E-2</v>
      </c>
      <c r="BZ51" s="12">
        <f t="shared" si="28"/>
        <v>11.693052482520576</v>
      </c>
      <c r="CA51" s="12">
        <f t="shared" si="29"/>
        <v>-1</v>
      </c>
      <c r="CB51" s="12">
        <f t="shared" si="30"/>
        <v>-3.0435468141888156E-4</v>
      </c>
      <c r="CC51" s="12">
        <f t="shared" si="31"/>
        <v>1.2515706456356102</v>
      </c>
      <c r="CD51" s="12">
        <f t="shared" si="32"/>
        <v>-0.35729502526778806</v>
      </c>
      <c r="CE51" s="12">
        <f t="shared" si="33"/>
        <v>-3.4326078088082683E-2</v>
      </c>
      <c r="CF51" s="12">
        <f t="shared" si="34"/>
        <v>-1.8901561842674285E-2</v>
      </c>
      <c r="CG51" s="12">
        <f t="shared" si="35"/>
        <v>-2.4291103017689813E-2</v>
      </c>
      <c r="CH51" s="12">
        <f t="shared" si="36"/>
        <v>-1.8460206795612284</v>
      </c>
      <c r="CI51" s="12">
        <f t="shared" si="37"/>
        <v>-9.6610510262375767E-3</v>
      </c>
    </row>
    <row r="52" spans="2:87" ht="15.75" thickBot="1" x14ac:dyDescent="0.3">
      <c r="B52" s="4"/>
      <c r="C52" s="1" t="s">
        <v>40</v>
      </c>
      <c r="D52" s="15" t="s">
        <v>141</v>
      </c>
      <c r="E52" s="16">
        <v>68.09</v>
      </c>
      <c r="F52" s="16">
        <v>61.81</v>
      </c>
      <c r="G52" s="16">
        <v>11.95</v>
      </c>
      <c r="H52" s="16">
        <v>21.56</v>
      </c>
      <c r="I52" s="16">
        <v>61.26</v>
      </c>
      <c r="J52" s="16">
        <v>203.7</v>
      </c>
      <c r="K52" s="16">
        <v>59.07</v>
      </c>
      <c r="L52" s="16">
        <v>9.61</v>
      </c>
      <c r="M52" s="24">
        <v>-144.5</v>
      </c>
      <c r="N52" s="17">
        <v>1515.57</v>
      </c>
      <c r="O52" s="16" t="s">
        <v>101</v>
      </c>
      <c r="P52" s="16">
        <v>0</v>
      </c>
      <c r="Q52" s="17">
        <v>4685.3999999999996</v>
      </c>
      <c r="R52" s="16">
        <v>0</v>
      </c>
      <c r="S52" s="16">
        <v>311.04000000000002</v>
      </c>
      <c r="T52" s="17">
        <v>3169.83</v>
      </c>
      <c r="U52" s="16">
        <v>401.03</v>
      </c>
      <c r="V52" s="16">
        <v>0</v>
      </c>
      <c r="W52" s="17">
        <v>3774.56</v>
      </c>
      <c r="X52" s="16">
        <v>57.66</v>
      </c>
      <c r="Y52" s="16">
        <v>78.66</v>
      </c>
      <c r="Z52" s="16">
        <v>348.2</v>
      </c>
      <c r="AA52" s="16">
        <v>176.49</v>
      </c>
      <c r="AB52" s="16">
        <v>35.4</v>
      </c>
      <c r="AC52" s="16">
        <v>341.32</v>
      </c>
      <c r="AD52" s="17">
        <v>1343.71</v>
      </c>
      <c r="AF52" s="4"/>
      <c r="AG52" s="1" t="s">
        <v>40</v>
      </c>
      <c r="AH52" s="15" t="s">
        <v>141</v>
      </c>
      <c r="AI52" s="16">
        <v>68.09</v>
      </c>
      <c r="AJ52" s="16">
        <v>90.13</v>
      </c>
      <c r="AK52" s="16">
        <v>21.56</v>
      </c>
      <c r="AL52" s="16">
        <v>21.56</v>
      </c>
      <c r="AM52" s="16">
        <v>32.93</v>
      </c>
      <c r="AN52" s="16">
        <v>203.7</v>
      </c>
      <c r="AO52" s="16">
        <v>59.07</v>
      </c>
      <c r="AP52" s="16">
        <v>0</v>
      </c>
      <c r="AQ52" s="24">
        <v>-144.5</v>
      </c>
      <c r="AR52" s="17">
        <v>1498.23</v>
      </c>
      <c r="AS52" s="16">
        <v>311.04000000000002</v>
      </c>
      <c r="AT52" s="16">
        <v>0</v>
      </c>
      <c r="AU52" s="17">
        <v>4657.26</v>
      </c>
      <c r="AV52" s="16" t="s">
        <v>101</v>
      </c>
      <c r="AW52" s="16">
        <v>311.04000000000002</v>
      </c>
      <c r="AX52" s="17">
        <v>3159.03</v>
      </c>
      <c r="AY52" s="16">
        <v>90</v>
      </c>
      <c r="AZ52" s="16">
        <v>100.8</v>
      </c>
      <c r="BA52" s="17">
        <v>3805.54</v>
      </c>
      <c r="BB52" s="16">
        <v>57.66</v>
      </c>
      <c r="BC52" s="16">
        <v>78.92</v>
      </c>
      <c r="BD52" s="16">
        <v>348.2</v>
      </c>
      <c r="BE52" s="16">
        <v>176.22</v>
      </c>
      <c r="BF52" s="16">
        <v>35.4</v>
      </c>
      <c r="BG52" s="16">
        <v>339.54</v>
      </c>
      <c r="BH52" s="17">
        <v>1341.18</v>
      </c>
      <c r="BJ52" s="12">
        <f t="shared" si="12"/>
        <v>0</v>
      </c>
      <c r="BK52" s="12">
        <f t="shared" si="13"/>
        <v>-0.31421280372794846</v>
      </c>
      <c r="BL52" s="12">
        <f t="shared" si="14"/>
        <v>-0.44573283858998147</v>
      </c>
      <c r="BM52" s="12">
        <f t="shared" si="15"/>
        <v>0</v>
      </c>
      <c r="BN52" s="12">
        <f t="shared" si="16"/>
        <v>0.86030974795019732</v>
      </c>
      <c r="BO52" s="12">
        <f t="shared" si="17"/>
        <v>0</v>
      </c>
      <c r="BP52" s="12">
        <f t="shared" si="18"/>
        <v>0</v>
      </c>
      <c r="BQ52" s="12" t="str">
        <f t="shared" si="19"/>
        <v/>
      </c>
      <c r="BR52" s="12">
        <f t="shared" si="20"/>
        <v>0</v>
      </c>
      <c r="BS52" s="12">
        <f t="shared" si="21"/>
        <v>1.1573656915159833E-2</v>
      </c>
      <c r="BT52" s="12" t="str">
        <f t="shared" si="22"/>
        <v>N/A</v>
      </c>
      <c r="BU52" s="12" t="str">
        <f t="shared" si="23"/>
        <v/>
      </c>
      <c r="BV52" s="12">
        <f t="shared" si="24"/>
        <v>6.0421793071461366E-3</v>
      </c>
      <c r="BW52" s="12" t="str">
        <f t="shared" si="25"/>
        <v>N/A</v>
      </c>
      <c r="BX52" s="12">
        <f t="shared" si="26"/>
        <v>0</v>
      </c>
      <c r="BY52" s="12">
        <f t="shared" si="27"/>
        <v>3.418770951842726E-3</v>
      </c>
      <c r="BZ52" s="12">
        <f t="shared" si="28"/>
        <v>3.4558888888888886</v>
      </c>
      <c r="CA52" s="12">
        <f t="shared" si="29"/>
        <v>-1</v>
      </c>
      <c r="CB52" s="12">
        <f t="shared" si="30"/>
        <v>-8.1407632031196674E-3</v>
      </c>
      <c r="CC52" s="12">
        <f t="shared" si="31"/>
        <v>0</v>
      </c>
      <c r="CD52" s="12">
        <f t="shared" si="32"/>
        <v>-3.2944754181450215E-3</v>
      </c>
      <c r="CE52" s="12">
        <f t="shared" si="33"/>
        <v>0</v>
      </c>
      <c r="CF52" s="12">
        <f t="shared" si="34"/>
        <v>1.5321756894791183E-3</v>
      </c>
      <c r="CG52" s="12">
        <f t="shared" si="35"/>
        <v>0</v>
      </c>
      <c r="CH52" s="12">
        <f t="shared" si="36"/>
        <v>5.2423867585556123E-3</v>
      </c>
      <c r="CI52" s="12">
        <f t="shared" si="37"/>
        <v>1.8863985445652131E-3</v>
      </c>
    </row>
    <row r="53" spans="2:87" ht="15.75" thickBot="1" x14ac:dyDescent="0.3">
      <c r="B53" s="7"/>
      <c r="C53" s="2" t="s">
        <v>41</v>
      </c>
      <c r="D53" s="18" t="s">
        <v>142</v>
      </c>
      <c r="E53" s="19">
        <v>56.39</v>
      </c>
      <c r="F53" s="19">
        <v>869.25</v>
      </c>
      <c r="G53" s="19">
        <v>552.25</v>
      </c>
      <c r="H53" s="19">
        <v>552.5</v>
      </c>
      <c r="I53" s="20">
        <v>2494</v>
      </c>
      <c r="J53" s="20">
        <v>4267.25</v>
      </c>
      <c r="K53" s="19">
        <v>351.5</v>
      </c>
      <c r="L53" s="19">
        <v>0.25</v>
      </c>
      <c r="M53" s="21">
        <v>-1592.5</v>
      </c>
      <c r="N53" s="20">
        <v>9930.25</v>
      </c>
      <c r="O53" s="19" t="s">
        <v>101</v>
      </c>
      <c r="P53" s="19" t="s">
        <v>101</v>
      </c>
      <c r="Q53" s="20">
        <v>54238.5</v>
      </c>
      <c r="R53" s="19" t="s">
        <v>101</v>
      </c>
      <c r="S53" s="20">
        <v>4595.75</v>
      </c>
      <c r="T53" s="20">
        <v>44308.25</v>
      </c>
      <c r="U53" s="20">
        <v>14959.75</v>
      </c>
      <c r="V53" s="19" t="s">
        <v>101</v>
      </c>
      <c r="W53" s="20">
        <v>63535.25</v>
      </c>
      <c r="X53" s="20">
        <v>1611.75</v>
      </c>
      <c r="Y53" s="20">
        <v>2565.5</v>
      </c>
      <c r="Z53" s="20">
        <v>5859.75</v>
      </c>
      <c r="AA53" s="20">
        <v>1682.5</v>
      </c>
      <c r="AB53" s="19" t="s">
        <v>101</v>
      </c>
      <c r="AC53" s="20">
        <v>5032.5</v>
      </c>
      <c r="AD53" s="20">
        <v>18104.5</v>
      </c>
      <c r="AF53" s="7"/>
      <c r="AG53" s="2" t="s">
        <v>41</v>
      </c>
      <c r="AH53" s="18" t="s">
        <v>142</v>
      </c>
      <c r="AI53" s="19">
        <v>56.39</v>
      </c>
      <c r="AJ53" s="20">
        <v>1519.5</v>
      </c>
      <c r="AK53" s="19">
        <v>555.25</v>
      </c>
      <c r="AL53" s="19">
        <v>614.25</v>
      </c>
      <c r="AM53" s="20">
        <v>1782</v>
      </c>
      <c r="AN53" s="20">
        <v>4267.25</v>
      </c>
      <c r="AO53" s="19">
        <v>351.5</v>
      </c>
      <c r="AP53" s="19">
        <v>59</v>
      </c>
      <c r="AQ53" s="21">
        <v>-1592.5</v>
      </c>
      <c r="AR53" s="20">
        <v>10015.5</v>
      </c>
      <c r="AS53" s="20">
        <v>4510</v>
      </c>
      <c r="AT53" s="19">
        <v>0</v>
      </c>
      <c r="AU53" s="20">
        <v>54409.75</v>
      </c>
      <c r="AV53" s="19" t="s">
        <v>101</v>
      </c>
      <c r="AW53" s="20">
        <v>4510</v>
      </c>
      <c r="AX53" s="20">
        <v>44394.25</v>
      </c>
      <c r="AY53" s="20">
        <v>10363.75</v>
      </c>
      <c r="AZ53" s="20">
        <v>10363.75</v>
      </c>
      <c r="BA53" s="20">
        <v>63535.25</v>
      </c>
      <c r="BB53" s="20">
        <v>1611.75</v>
      </c>
      <c r="BC53" s="20">
        <v>2565.25</v>
      </c>
      <c r="BD53" s="20">
        <v>5859.75</v>
      </c>
      <c r="BE53" s="20">
        <v>1682.75</v>
      </c>
      <c r="BF53" s="19" t="s">
        <v>101</v>
      </c>
      <c r="BG53" s="20">
        <v>5032.5</v>
      </c>
      <c r="BH53" s="20">
        <v>18108.75</v>
      </c>
      <c r="BJ53" s="12">
        <f t="shared" si="12"/>
        <v>0</v>
      </c>
      <c r="BK53" s="12">
        <f t="shared" si="13"/>
        <v>-0.42793682132280353</v>
      </c>
      <c r="BL53" s="12">
        <f t="shared" si="14"/>
        <v>-5.4029716343989191E-3</v>
      </c>
      <c r="BM53" s="12">
        <f t="shared" si="15"/>
        <v>-0.10052910052910052</v>
      </c>
      <c r="BN53" s="12">
        <f t="shared" si="16"/>
        <v>0.3995510662177329</v>
      </c>
      <c r="BO53" s="12">
        <f t="shared" si="17"/>
        <v>0</v>
      </c>
      <c r="BP53" s="12">
        <f t="shared" si="18"/>
        <v>0</v>
      </c>
      <c r="BQ53" s="12">
        <f t="shared" si="19"/>
        <v>-0.99576271186440679</v>
      </c>
      <c r="BR53" s="12">
        <f t="shared" si="20"/>
        <v>0</v>
      </c>
      <c r="BS53" s="12">
        <f t="shared" si="21"/>
        <v>-8.5118066996155966E-3</v>
      </c>
      <c r="BT53" s="12" t="str">
        <f t="shared" si="22"/>
        <v>N/A</v>
      </c>
      <c r="BU53" s="12" t="str">
        <f t="shared" si="23"/>
        <v>N/A</v>
      </c>
      <c r="BV53" s="12">
        <f t="shared" si="24"/>
        <v>-3.1474138366744931E-3</v>
      </c>
      <c r="BW53" s="12" t="str">
        <f t="shared" si="25"/>
        <v>N/A</v>
      </c>
      <c r="BX53" s="12">
        <f t="shared" si="26"/>
        <v>1.901330376940133E-2</v>
      </c>
      <c r="BY53" s="12">
        <f t="shared" si="27"/>
        <v>-1.9371878114845954E-3</v>
      </c>
      <c r="BZ53" s="12">
        <f t="shared" si="28"/>
        <v>0.44346882161379808</v>
      </c>
      <c r="CA53" s="12" t="str">
        <f t="shared" si="29"/>
        <v>N/A</v>
      </c>
      <c r="CB53" s="12">
        <f t="shared" si="30"/>
        <v>0</v>
      </c>
      <c r="CC53" s="12">
        <f t="shared" si="31"/>
        <v>0</v>
      </c>
      <c r="CD53" s="12">
        <f t="shared" si="32"/>
        <v>9.7456388266250853E-5</v>
      </c>
      <c r="CE53" s="12">
        <f t="shared" si="33"/>
        <v>0</v>
      </c>
      <c r="CF53" s="12">
        <f t="shared" si="34"/>
        <v>-1.4856633486851881E-4</v>
      </c>
      <c r="CG53" s="12" t="str">
        <f t="shared" si="35"/>
        <v>N/A</v>
      </c>
      <c r="CH53" s="12">
        <f t="shared" si="36"/>
        <v>0</v>
      </c>
      <c r="CI53" s="12">
        <f t="shared" si="37"/>
        <v>-2.3469317318975633E-4</v>
      </c>
    </row>
    <row r="54" spans="2:87" ht="15.75" thickBot="1" x14ac:dyDescent="0.3">
      <c r="B54" s="4"/>
      <c r="C54" s="1" t="s">
        <v>42</v>
      </c>
      <c r="D54" s="15" t="s">
        <v>143</v>
      </c>
      <c r="E54" s="16">
        <v>18.25</v>
      </c>
      <c r="F54" s="16" t="s">
        <v>101</v>
      </c>
      <c r="G54" s="16">
        <v>60.6</v>
      </c>
      <c r="H54" s="16">
        <v>73.66</v>
      </c>
      <c r="I54" s="16">
        <v>12.81</v>
      </c>
      <c r="J54" s="16">
        <v>88.11</v>
      </c>
      <c r="K54" s="16">
        <v>0.08</v>
      </c>
      <c r="L54" s="16">
        <v>13.06</v>
      </c>
      <c r="M54" s="16">
        <v>57.95</v>
      </c>
      <c r="N54" s="16">
        <v>28.04</v>
      </c>
      <c r="O54" s="16" t="s">
        <v>101</v>
      </c>
      <c r="P54" s="16">
        <v>0</v>
      </c>
      <c r="Q54" s="16">
        <v>139.35</v>
      </c>
      <c r="R54" s="16">
        <v>5.68</v>
      </c>
      <c r="S54" s="16" t="s">
        <v>101</v>
      </c>
      <c r="T54" s="16">
        <v>140.75</v>
      </c>
      <c r="U54" s="16">
        <v>100.02</v>
      </c>
      <c r="V54" s="16">
        <v>5.68</v>
      </c>
      <c r="W54" s="16">
        <v>328.87</v>
      </c>
      <c r="X54" s="16">
        <v>3.16</v>
      </c>
      <c r="Y54" s="16">
        <v>4.41</v>
      </c>
      <c r="Z54" s="16">
        <v>30.16</v>
      </c>
      <c r="AA54" s="16">
        <v>22.56</v>
      </c>
      <c r="AB54" s="16" t="s">
        <v>101</v>
      </c>
      <c r="AC54" s="16">
        <v>8.32</v>
      </c>
      <c r="AD54" s="16">
        <v>175.71</v>
      </c>
      <c r="AF54" s="4"/>
      <c r="AG54" s="1" t="s">
        <v>42</v>
      </c>
      <c r="AH54" s="15" t="s">
        <v>143</v>
      </c>
      <c r="AI54" s="16">
        <v>18.25</v>
      </c>
      <c r="AJ54" s="16">
        <v>11.89</v>
      </c>
      <c r="AK54" s="16">
        <v>67.58</v>
      </c>
      <c r="AL54" s="16">
        <v>73.680000000000007</v>
      </c>
      <c r="AM54" s="16">
        <v>2.39</v>
      </c>
      <c r="AN54" s="16">
        <v>88.13</v>
      </c>
      <c r="AO54" s="16">
        <v>0.18</v>
      </c>
      <c r="AP54" s="16">
        <v>6.1</v>
      </c>
      <c r="AQ54" s="16">
        <v>57.96</v>
      </c>
      <c r="AR54" s="16" t="s">
        <v>101</v>
      </c>
      <c r="AS54" s="16">
        <v>56.3</v>
      </c>
      <c r="AT54" s="16">
        <v>0</v>
      </c>
      <c r="AU54" s="16" t="s">
        <v>101</v>
      </c>
      <c r="AV54" s="16">
        <v>28.44</v>
      </c>
      <c r="AW54" s="16">
        <v>21.04</v>
      </c>
      <c r="AX54" s="16">
        <v>140.79</v>
      </c>
      <c r="AY54" s="16">
        <v>3.91</v>
      </c>
      <c r="AZ54" s="16">
        <v>32.35</v>
      </c>
      <c r="BA54" s="16">
        <v>328.96</v>
      </c>
      <c r="BB54" s="16">
        <v>3.16</v>
      </c>
      <c r="BC54" s="16">
        <v>4.41</v>
      </c>
      <c r="BD54" s="16">
        <v>30.17</v>
      </c>
      <c r="BE54" s="16">
        <v>22.56</v>
      </c>
      <c r="BF54" s="16" t="s">
        <v>101</v>
      </c>
      <c r="BG54" s="16">
        <v>5.48</v>
      </c>
      <c r="BH54" s="16">
        <v>175.76</v>
      </c>
      <c r="BJ54" s="12">
        <f t="shared" si="12"/>
        <v>0</v>
      </c>
      <c r="BK54" s="12" t="str">
        <f t="shared" si="13"/>
        <v>N/A</v>
      </c>
      <c r="BL54" s="12">
        <f t="shared" si="14"/>
        <v>-0.10328499556081677</v>
      </c>
      <c r="BM54" s="12">
        <f t="shared" si="15"/>
        <v>-2.7144408251913993E-4</v>
      </c>
      <c r="BN54" s="12">
        <f t="shared" si="16"/>
        <v>4.3598326359832633</v>
      </c>
      <c r="BO54" s="12">
        <f t="shared" si="17"/>
        <v>-2.2693747872456623E-4</v>
      </c>
      <c r="BP54" s="12">
        <f t="shared" si="18"/>
        <v>-0.55555555555555558</v>
      </c>
      <c r="BQ54" s="12">
        <f t="shared" si="19"/>
        <v>1.1409836065573773</v>
      </c>
      <c r="BR54" s="12">
        <f t="shared" si="20"/>
        <v>-1.7253278122839906E-4</v>
      </c>
      <c r="BS54" s="12" t="str">
        <f t="shared" si="21"/>
        <v>N/A</v>
      </c>
      <c r="BT54" s="12" t="str">
        <f t="shared" si="22"/>
        <v>N/A</v>
      </c>
      <c r="BU54" s="12" t="str">
        <f t="shared" si="23"/>
        <v/>
      </c>
      <c r="BV54" s="12" t="str">
        <f t="shared" si="24"/>
        <v>N/A</v>
      </c>
      <c r="BW54" s="12">
        <f t="shared" si="25"/>
        <v>-0.80028129395218006</v>
      </c>
      <c r="BX54" s="12" t="str">
        <f t="shared" si="26"/>
        <v>N/A</v>
      </c>
      <c r="BY54" s="12">
        <f t="shared" si="27"/>
        <v>-2.8411108743513067E-4</v>
      </c>
      <c r="BZ54" s="12">
        <f t="shared" si="28"/>
        <v>24.580562659846546</v>
      </c>
      <c r="CA54" s="12">
        <f t="shared" si="29"/>
        <v>-0.8244204018547141</v>
      </c>
      <c r="CB54" s="12">
        <f t="shared" si="30"/>
        <v>-2.7358949416334813E-4</v>
      </c>
      <c r="CC54" s="12">
        <f t="shared" si="31"/>
        <v>0</v>
      </c>
      <c r="CD54" s="12">
        <f t="shared" si="32"/>
        <v>0</v>
      </c>
      <c r="CE54" s="12">
        <f t="shared" si="33"/>
        <v>-3.3145508783565008E-4</v>
      </c>
      <c r="CF54" s="12">
        <f t="shared" si="34"/>
        <v>0</v>
      </c>
      <c r="CG54" s="12" t="str">
        <f t="shared" si="35"/>
        <v>N/A</v>
      </c>
      <c r="CH54" s="12">
        <f t="shared" si="36"/>
        <v>0.51824817518248167</v>
      </c>
      <c r="CI54" s="12">
        <f t="shared" si="37"/>
        <v>-2.8447883477459576E-4</v>
      </c>
    </row>
    <row r="55" spans="2:87" ht="15.75" thickBot="1" x14ac:dyDescent="0.3">
      <c r="B55" s="7"/>
      <c r="C55" s="2" t="s">
        <v>43</v>
      </c>
      <c r="D55" s="18" t="s">
        <v>144</v>
      </c>
      <c r="E55" s="19">
        <v>39.5</v>
      </c>
      <c r="F55" s="19" t="s">
        <v>101</v>
      </c>
      <c r="G55" s="19">
        <v>341.11</v>
      </c>
      <c r="H55" s="19">
        <v>382.5</v>
      </c>
      <c r="I55" s="20">
        <v>1039.8900000000001</v>
      </c>
      <c r="J55" s="20">
        <v>1985.36</v>
      </c>
      <c r="K55" s="19">
        <v>339.58</v>
      </c>
      <c r="L55" s="19">
        <v>41.39</v>
      </c>
      <c r="M55" s="21">
        <v>-1211.01</v>
      </c>
      <c r="N55" s="20">
        <v>6246.58</v>
      </c>
      <c r="O55" s="19" t="s">
        <v>101</v>
      </c>
      <c r="P55" s="20">
        <v>4511.28</v>
      </c>
      <c r="Q55" s="20">
        <v>19741.34</v>
      </c>
      <c r="R55" s="20">
        <v>4511.28</v>
      </c>
      <c r="S55" s="19" t="s">
        <v>101</v>
      </c>
      <c r="T55" s="20">
        <v>13494.76</v>
      </c>
      <c r="U55" s="20">
        <v>8464.5400000000009</v>
      </c>
      <c r="V55" s="19" t="s">
        <v>101</v>
      </c>
      <c r="W55" s="20">
        <v>23944.67</v>
      </c>
      <c r="X55" s="19">
        <v>775.27</v>
      </c>
      <c r="Y55" s="19">
        <v>769.5</v>
      </c>
      <c r="Z55" s="20">
        <v>3196.38</v>
      </c>
      <c r="AA55" s="20">
        <v>1651.41</v>
      </c>
      <c r="AB55" s="19" t="s">
        <v>101</v>
      </c>
      <c r="AC55" s="19">
        <v>880.69</v>
      </c>
      <c r="AD55" s="20">
        <v>10196.620000000001</v>
      </c>
      <c r="AF55" s="7"/>
      <c r="AG55" s="2" t="s">
        <v>43</v>
      </c>
      <c r="AH55" s="18" t="s">
        <v>144</v>
      </c>
      <c r="AI55" s="19">
        <v>39.5</v>
      </c>
      <c r="AJ55" s="19">
        <v>223.44</v>
      </c>
      <c r="AK55" s="19">
        <v>382.66</v>
      </c>
      <c r="AL55" s="19">
        <v>382.66</v>
      </c>
      <c r="AM55" s="20">
        <v>1040.31</v>
      </c>
      <c r="AN55" s="20">
        <v>1986.12</v>
      </c>
      <c r="AO55" s="19">
        <v>339.71</v>
      </c>
      <c r="AP55" s="19">
        <v>0</v>
      </c>
      <c r="AQ55" s="21">
        <v>-1211.46</v>
      </c>
      <c r="AR55" s="20">
        <v>6248.89</v>
      </c>
      <c r="AS55" s="20">
        <v>1007.34</v>
      </c>
      <c r="AT55" s="20">
        <v>4512.97</v>
      </c>
      <c r="AU55" s="20">
        <v>19728.78</v>
      </c>
      <c r="AV55" s="20">
        <v>4512.97</v>
      </c>
      <c r="AW55" s="19">
        <v>20.55</v>
      </c>
      <c r="AX55" s="20">
        <v>13479.89</v>
      </c>
      <c r="AY55" s="20">
        <v>2473.88</v>
      </c>
      <c r="AZ55" s="20">
        <v>6986.85</v>
      </c>
      <c r="BA55" s="20">
        <v>23953.56</v>
      </c>
      <c r="BB55" s="19">
        <v>775.54</v>
      </c>
      <c r="BC55" s="19">
        <v>769.75</v>
      </c>
      <c r="BD55" s="20">
        <v>3197.57</v>
      </c>
      <c r="BE55" s="20">
        <v>1652.09</v>
      </c>
      <c r="BF55" s="19" t="s">
        <v>101</v>
      </c>
      <c r="BG55" s="19">
        <v>746.95</v>
      </c>
      <c r="BH55" s="20">
        <v>10200.36</v>
      </c>
      <c r="BJ55" s="12">
        <f t="shared" si="12"/>
        <v>0</v>
      </c>
      <c r="BK55" s="12" t="str">
        <f t="shared" si="13"/>
        <v>N/A</v>
      </c>
      <c r="BL55" s="12">
        <f t="shared" si="14"/>
        <v>-0.10858203104583705</v>
      </c>
      <c r="BM55" s="12">
        <f t="shared" si="15"/>
        <v>-4.1812575131977472E-4</v>
      </c>
      <c r="BN55" s="12">
        <f t="shared" si="16"/>
        <v>-4.0372581249804905E-4</v>
      </c>
      <c r="BO55" s="12">
        <f t="shared" si="17"/>
        <v>-3.8265563007269999E-4</v>
      </c>
      <c r="BP55" s="12">
        <f t="shared" si="18"/>
        <v>-3.826793441464645E-4</v>
      </c>
      <c r="BQ55" s="12" t="str">
        <f t="shared" si="19"/>
        <v/>
      </c>
      <c r="BR55" s="12">
        <f t="shared" si="20"/>
        <v>-3.7145262740828871E-4</v>
      </c>
      <c r="BS55" s="12">
        <f t="shared" si="21"/>
        <v>-3.6966565261996933E-4</v>
      </c>
      <c r="BT55" s="12" t="str">
        <f t="shared" si="22"/>
        <v>N/A</v>
      </c>
      <c r="BU55" s="12">
        <f t="shared" si="23"/>
        <v>-3.7447623183856955E-4</v>
      </c>
      <c r="BV55" s="12">
        <f t="shared" si="24"/>
        <v>6.3663338533864289E-4</v>
      </c>
      <c r="BW55" s="12">
        <f t="shared" si="25"/>
        <v>-3.7447623183856955E-4</v>
      </c>
      <c r="BX55" s="12" t="str">
        <f t="shared" si="26"/>
        <v>N/A</v>
      </c>
      <c r="BY55" s="12">
        <f t="shared" si="27"/>
        <v>1.1031247287626828E-3</v>
      </c>
      <c r="BZ55" s="12">
        <f t="shared" si="28"/>
        <v>2.4215645059582522</v>
      </c>
      <c r="CA55" s="12" t="str">
        <f t="shared" si="29"/>
        <v>N/A</v>
      </c>
      <c r="CB55" s="12">
        <f t="shared" si="30"/>
        <v>-3.7113481252903767E-4</v>
      </c>
      <c r="CC55" s="12">
        <f t="shared" si="31"/>
        <v>-3.481445186579439E-4</v>
      </c>
      <c r="CD55" s="12">
        <f t="shared" si="32"/>
        <v>-3.2478077297823967E-4</v>
      </c>
      <c r="CE55" s="12">
        <f t="shared" si="33"/>
        <v>-3.7215760718297162E-4</v>
      </c>
      <c r="CF55" s="12">
        <f t="shared" si="34"/>
        <v>-4.1159985230818921E-4</v>
      </c>
      <c r="CG55" s="12" t="str">
        <f t="shared" si="35"/>
        <v>N/A</v>
      </c>
      <c r="CH55" s="12">
        <f t="shared" si="36"/>
        <v>0.17904812905816989</v>
      </c>
      <c r="CI55" s="12">
        <f t="shared" si="37"/>
        <v>-3.6665372594690593E-4</v>
      </c>
    </row>
    <row r="56" spans="2:87" ht="15.75" thickBot="1" x14ac:dyDescent="0.3">
      <c r="B56" s="4"/>
      <c r="C56" s="1" t="s">
        <v>44</v>
      </c>
      <c r="D56" s="15" t="s">
        <v>145</v>
      </c>
      <c r="E56" s="16">
        <v>10.37</v>
      </c>
      <c r="F56" s="17">
        <v>21228.09</v>
      </c>
      <c r="G56" s="17">
        <v>9313.86</v>
      </c>
      <c r="H56" s="17">
        <v>12209.74</v>
      </c>
      <c r="I56" s="17">
        <v>24600.73</v>
      </c>
      <c r="J56" s="17">
        <v>61982.92</v>
      </c>
      <c r="K56" s="17">
        <v>3944.36</v>
      </c>
      <c r="L56" s="17">
        <v>2895.88</v>
      </c>
      <c r="M56" s="17">
        <v>1720.04</v>
      </c>
      <c r="N56" s="17">
        <v>53751.67</v>
      </c>
      <c r="O56" s="17">
        <v>9970.7199999999993</v>
      </c>
      <c r="P56" s="17">
        <v>20663.45</v>
      </c>
      <c r="Q56" s="17">
        <v>111695.19</v>
      </c>
      <c r="R56" s="17">
        <v>28349.97</v>
      </c>
      <c r="S56" s="17">
        <v>7171.79</v>
      </c>
      <c r="T56" s="17">
        <v>57943.53</v>
      </c>
      <c r="U56" s="17">
        <v>50743.68</v>
      </c>
      <c r="V56" s="16" t="s">
        <v>101</v>
      </c>
      <c r="W56" s="17">
        <v>170670.13</v>
      </c>
      <c r="X56" s="17">
        <v>17195.509999999998</v>
      </c>
      <c r="Y56" s="17">
        <v>33822.620000000003</v>
      </c>
      <c r="Z56" s="17">
        <v>60262.879999999997</v>
      </c>
      <c r="AA56" s="17">
        <v>9244.75</v>
      </c>
      <c r="AB56" s="16" t="s">
        <v>101</v>
      </c>
      <c r="AC56" s="17">
        <v>5446.12</v>
      </c>
      <c r="AD56" s="17">
        <v>31534.81</v>
      </c>
      <c r="AF56" s="4"/>
      <c r="AG56" s="1" t="s">
        <v>44</v>
      </c>
      <c r="AH56" s="15" t="s">
        <v>145</v>
      </c>
      <c r="AI56" s="16">
        <v>10.37</v>
      </c>
      <c r="AJ56" s="17">
        <v>15158.75</v>
      </c>
      <c r="AK56" s="17">
        <v>4762.53</v>
      </c>
      <c r="AL56" s="17">
        <v>5200.42</v>
      </c>
      <c r="AM56" s="17">
        <v>10006.32</v>
      </c>
      <c r="AN56" s="17">
        <v>32472.25</v>
      </c>
      <c r="AO56" s="17">
        <v>2107.0300000000002</v>
      </c>
      <c r="AP56" s="16">
        <v>437.9</v>
      </c>
      <c r="AQ56" s="17">
        <v>1353.08</v>
      </c>
      <c r="AR56" s="17">
        <v>27139.27</v>
      </c>
      <c r="AS56" s="17">
        <v>8681.85</v>
      </c>
      <c r="AT56" s="17">
        <v>10281.950000000001</v>
      </c>
      <c r="AU56" s="17">
        <v>55776.92</v>
      </c>
      <c r="AV56" s="17">
        <v>14124.45</v>
      </c>
      <c r="AW56" s="17">
        <v>3434.63</v>
      </c>
      <c r="AX56" s="17">
        <v>28637.65</v>
      </c>
      <c r="AY56" s="16">
        <v>163.84</v>
      </c>
      <c r="AZ56" s="17">
        <v>14288.29</v>
      </c>
      <c r="BA56" s="17">
        <v>86181.57</v>
      </c>
      <c r="BB56" s="17">
        <v>9388.64</v>
      </c>
      <c r="BC56" s="17">
        <v>15424.6</v>
      </c>
      <c r="BD56" s="17">
        <v>31119.17</v>
      </c>
      <c r="BE56" s="17">
        <v>4177.1000000000004</v>
      </c>
      <c r="BF56" s="16" t="s">
        <v>101</v>
      </c>
      <c r="BG56" s="17">
        <v>2288.88</v>
      </c>
      <c r="BH56" s="17">
        <v>17689.07</v>
      </c>
      <c r="BJ56" s="12">
        <f t="shared" si="12"/>
        <v>0</v>
      </c>
      <c r="BK56" s="12">
        <f t="shared" si="13"/>
        <v>0.40038525604024078</v>
      </c>
      <c r="BL56" s="12">
        <f t="shared" si="14"/>
        <v>0.95565382265308585</v>
      </c>
      <c r="BM56" s="12">
        <f t="shared" si="15"/>
        <v>1.3478372900650331</v>
      </c>
      <c r="BN56" s="12">
        <f t="shared" si="16"/>
        <v>1.4585192158555793</v>
      </c>
      <c r="BO56" s="12">
        <f t="shared" si="17"/>
        <v>0.90879658785578454</v>
      </c>
      <c r="BP56" s="12">
        <f t="shared" si="18"/>
        <v>0.87199992406372939</v>
      </c>
      <c r="BQ56" s="12">
        <f t="shared" si="19"/>
        <v>5.6131080155286597</v>
      </c>
      <c r="BR56" s="12">
        <f t="shared" si="20"/>
        <v>0.27120347651284482</v>
      </c>
      <c r="BS56" s="12">
        <f t="shared" si="21"/>
        <v>0.98058643434403348</v>
      </c>
      <c r="BT56" s="12">
        <f t="shared" si="22"/>
        <v>0.14845568628806061</v>
      </c>
      <c r="BU56" s="12">
        <f t="shared" si="23"/>
        <v>1.0096820155709763</v>
      </c>
      <c r="BV56" s="12">
        <f t="shared" si="24"/>
        <v>1.0025342023188086</v>
      </c>
      <c r="BW56" s="12">
        <f t="shared" si="25"/>
        <v>1.0071556768582139</v>
      </c>
      <c r="BX56" s="12">
        <f t="shared" si="26"/>
        <v>1.0880822679589941</v>
      </c>
      <c r="BY56" s="12">
        <f t="shared" si="27"/>
        <v>1.0233339676963715</v>
      </c>
      <c r="BZ56" s="12">
        <f t="shared" si="28"/>
        <v>308.71484375</v>
      </c>
      <c r="CA56" s="12" t="str">
        <f t="shared" si="29"/>
        <v>N/A</v>
      </c>
      <c r="CB56" s="12">
        <f t="shared" si="30"/>
        <v>0.98035531262658582</v>
      </c>
      <c r="CC56" s="12">
        <f t="shared" si="31"/>
        <v>0.83152298948516501</v>
      </c>
      <c r="CD56" s="12">
        <f t="shared" si="32"/>
        <v>1.1927712874239853</v>
      </c>
      <c r="CE56" s="12">
        <f t="shared" si="33"/>
        <v>0.93651951514131004</v>
      </c>
      <c r="CF56" s="12">
        <f t="shared" si="34"/>
        <v>1.213198151827823</v>
      </c>
      <c r="CG56" s="12" t="str">
        <f t="shared" si="35"/>
        <v>N/A</v>
      </c>
      <c r="CH56" s="12">
        <f t="shared" si="36"/>
        <v>1.379382055852644</v>
      </c>
      <c r="CI56" s="12">
        <f t="shared" si="37"/>
        <v>0.78272854367131806</v>
      </c>
    </row>
    <row r="57" spans="2:87" ht="15.75" thickBot="1" x14ac:dyDescent="0.3">
      <c r="B57" s="7"/>
      <c r="C57" s="2" t="s">
        <v>45</v>
      </c>
      <c r="D57" s="18" t="s">
        <v>146</v>
      </c>
      <c r="E57" s="19">
        <v>8.1</v>
      </c>
      <c r="F57" s="20">
        <v>3136.69</v>
      </c>
      <c r="G57" s="20">
        <v>1538.47</v>
      </c>
      <c r="H57" s="20">
        <v>1765.35</v>
      </c>
      <c r="I57" s="20">
        <v>1242.48</v>
      </c>
      <c r="J57" s="20">
        <v>6555.99</v>
      </c>
      <c r="K57" s="19">
        <v>377.47</v>
      </c>
      <c r="L57" s="19">
        <v>226.88</v>
      </c>
      <c r="M57" s="21">
        <v>-1294.96</v>
      </c>
      <c r="N57" s="20">
        <v>7421.51</v>
      </c>
      <c r="O57" s="19">
        <v>1.83</v>
      </c>
      <c r="P57" s="20">
        <v>1221.67</v>
      </c>
      <c r="Q57" s="20">
        <v>16475.53</v>
      </c>
      <c r="R57" s="20">
        <v>7077.23</v>
      </c>
      <c r="S57" s="20">
        <v>3718.18</v>
      </c>
      <c r="T57" s="20">
        <v>9054.02</v>
      </c>
      <c r="U57" s="20">
        <v>13714.11</v>
      </c>
      <c r="V57" s="19">
        <v>67.73</v>
      </c>
      <c r="W57" s="20">
        <v>28848.27</v>
      </c>
      <c r="X57" s="20">
        <v>6726.02</v>
      </c>
      <c r="Y57" s="19">
        <v>755.39</v>
      </c>
      <c r="Z57" s="20">
        <v>7850.95</v>
      </c>
      <c r="AA57" s="20">
        <v>1550.02</v>
      </c>
      <c r="AB57" s="19">
        <v>141.15</v>
      </c>
      <c r="AC57" s="19">
        <v>601.17999999999995</v>
      </c>
      <c r="AD57" s="20">
        <v>5357.72</v>
      </c>
      <c r="AF57" s="7"/>
      <c r="AG57" s="2" t="s">
        <v>45</v>
      </c>
      <c r="AH57" s="18" t="s">
        <v>146</v>
      </c>
      <c r="AI57" s="19">
        <v>8.1</v>
      </c>
      <c r="AJ57" s="20">
        <v>3876.54</v>
      </c>
      <c r="AK57" s="20">
        <v>1727.09</v>
      </c>
      <c r="AL57" s="20">
        <v>1942.05</v>
      </c>
      <c r="AM57" s="19">
        <v>350.89</v>
      </c>
      <c r="AN57" s="20">
        <v>6549.97</v>
      </c>
      <c r="AO57" s="19">
        <v>380.5</v>
      </c>
      <c r="AP57" s="19">
        <v>214.96</v>
      </c>
      <c r="AQ57" s="21">
        <v>-1293.8699999999999</v>
      </c>
      <c r="AR57" s="20">
        <v>7134.21</v>
      </c>
      <c r="AS57" s="20">
        <v>3266.05</v>
      </c>
      <c r="AT57" s="20">
        <v>1184.97</v>
      </c>
      <c r="AU57" s="20">
        <v>15989.34</v>
      </c>
      <c r="AV57" s="20">
        <v>6828.91</v>
      </c>
      <c r="AW57" s="20">
        <v>3264.21</v>
      </c>
      <c r="AX57" s="20">
        <v>8855.1299999999992</v>
      </c>
      <c r="AY57" s="20">
        <v>1615.83</v>
      </c>
      <c r="AZ57" s="20">
        <v>8444.74</v>
      </c>
      <c r="BA57" s="20">
        <v>30207.67</v>
      </c>
      <c r="BB57" s="20">
        <v>2227.39</v>
      </c>
      <c r="BC57" s="20">
        <v>2484.58</v>
      </c>
      <c r="BD57" s="20">
        <v>7843.85</v>
      </c>
      <c r="BE57" s="20">
        <v>2953.67</v>
      </c>
      <c r="BF57" s="19">
        <v>178.2</v>
      </c>
      <c r="BG57" s="19">
        <v>12.65</v>
      </c>
      <c r="BH57" s="20">
        <v>5076.87</v>
      </c>
      <c r="BJ57" s="12">
        <f t="shared" si="12"/>
        <v>0</v>
      </c>
      <c r="BK57" s="12">
        <f t="shared" si="13"/>
        <v>-0.19085318350900543</v>
      </c>
      <c r="BL57" s="12">
        <f t="shared" si="14"/>
        <v>-0.1092126061757059</v>
      </c>
      <c r="BM57" s="12">
        <f t="shared" si="15"/>
        <v>-9.0986328879277073E-2</v>
      </c>
      <c r="BN57" s="12">
        <f t="shared" si="16"/>
        <v>2.5409387557354157</v>
      </c>
      <c r="BO57" s="12">
        <f t="shared" si="17"/>
        <v>9.1908817902975541E-4</v>
      </c>
      <c r="BP57" s="12">
        <f t="shared" si="18"/>
        <v>-7.9632063074900721E-3</v>
      </c>
      <c r="BQ57" s="12">
        <f t="shared" si="19"/>
        <v>5.545217714923701E-2</v>
      </c>
      <c r="BR57" s="12">
        <f t="shared" si="20"/>
        <v>8.4243393849470628E-4</v>
      </c>
      <c r="BS57" s="12">
        <f t="shared" si="21"/>
        <v>4.0270751772095326E-2</v>
      </c>
      <c r="BT57" s="12">
        <f t="shared" si="22"/>
        <v>-0.99943969014558875</v>
      </c>
      <c r="BU57" s="12">
        <f t="shared" si="23"/>
        <v>3.0971248217254482E-2</v>
      </c>
      <c r="BV57" s="12">
        <f t="shared" si="24"/>
        <v>3.0407133752862761E-2</v>
      </c>
      <c r="BW57" s="12">
        <f t="shared" si="25"/>
        <v>3.6363050618619913E-2</v>
      </c>
      <c r="BX57" s="12">
        <f t="shared" si="26"/>
        <v>0.13907499823847111</v>
      </c>
      <c r="BY57" s="12">
        <f t="shared" si="27"/>
        <v>2.2460426893789392E-2</v>
      </c>
      <c r="BZ57" s="12">
        <f t="shared" si="28"/>
        <v>7.4873470600248799</v>
      </c>
      <c r="CA57" s="12">
        <f t="shared" si="29"/>
        <v>-0.99197962281846452</v>
      </c>
      <c r="CB57" s="12">
        <f t="shared" si="30"/>
        <v>-4.5001815764009537E-2</v>
      </c>
      <c r="CC57" s="12">
        <f t="shared" si="31"/>
        <v>2.019686718536045</v>
      </c>
      <c r="CD57" s="12">
        <f t="shared" si="32"/>
        <v>-0.69596873515845736</v>
      </c>
      <c r="CE57" s="12">
        <f t="shared" si="33"/>
        <v>9.0516774288129599E-4</v>
      </c>
      <c r="CF57" s="12">
        <f t="shared" si="34"/>
        <v>-0.47522235049954803</v>
      </c>
      <c r="CG57" s="12">
        <f t="shared" si="35"/>
        <v>-0.20791245791245783</v>
      </c>
      <c r="CH57" s="12">
        <f t="shared" si="36"/>
        <v>46.524110671936754</v>
      </c>
      <c r="CI57" s="12">
        <f t="shared" si="37"/>
        <v>5.5319517734352147E-2</v>
      </c>
    </row>
    <row r="58" spans="2:87" ht="15.75" thickBot="1" x14ac:dyDescent="0.3">
      <c r="B58" s="4"/>
      <c r="C58" s="1" t="s">
        <v>46</v>
      </c>
      <c r="D58" s="15" t="s">
        <v>147</v>
      </c>
      <c r="E58" s="16">
        <v>3.76</v>
      </c>
      <c r="F58" s="16">
        <v>767.14</v>
      </c>
      <c r="G58" s="16">
        <v>353.31</v>
      </c>
      <c r="H58" s="16">
        <v>411.39</v>
      </c>
      <c r="I58" s="16">
        <v>176.05</v>
      </c>
      <c r="J58" s="17">
        <v>1557.5</v>
      </c>
      <c r="K58" s="16">
        <v>82.09</v>
      </c>
      <c r="L58" s="16">
        <v>58.08</v>
      </c>
      <c r="M58" s="16">
        <v>503.9</v>
      </c>
      <c r="N58" s="17">
        <v>4955.17</v>
      </c>
      <c r="O58" s="16">
        <v>18.55</v>
      </c>
      <c r="P58" s="17">
        <v>1318.64</v>
      </c>
      <c r="Q58" s="17">
        <v>12605.3</v>
      </c>
      <c r="R58" s="17">
        <v>1484.9</v>
      </c>
      <c r="S58" s="16">
        <v>108.59</v>
      </c>
      <c r="T58" s="17">
        <v>7650.13</v>
      </c>
      <c r="U58" s="17">
        <v>1703.96</v>
      </c>
      <c r="V58" s="16" t="s">
        <v>101</v>
      </c>
      <c r="W58" s="17">
        <v>10757.5</v>
      </c>
      <c r="X58" s="16">
        <v>948.07</v>
      </c>
      <c r="Y58" s="16">
        <v>303.91000000000003</v>
      </c>
      <c r="Z58" s="17">
        <v>1053.5999999999999</v>
      </c>
      <c r="AA58" s="16">
        <v>474.49</v>
      </c>
      <c r="AB58" s="16">
        <v>27.99</v>
      </c>
      <c r="AC58" s="16">
        <v>400.73</v>
      </c>
      <c r="AD58" s="17">
        <v>2454.21</v>
      </c>
      <c r="AF58" s="4"/>
      <c r="AG58" s="1" t="s">
        <v>46</v>
      </c>
      <c r="AH58" s="15" t="s">
        <v>147</v>
      </c>
      <c r="AI58" s="16">
        <v>3.76</v>
      </c>
      <c r="AJ58" s="17">
        <v>1033.95</v>
      </c>
      <c r="AK58" s="16">
        <v>256.57</v>
      </c>
      <c r="AL58" s="16">
        <v>302.47000000000003</v>
      </c>
      <c r="AM58" s="16">
        <v>122.68</v>
      </c>
      <c r="AN58" s="17">
        <v>1556.88</v>
      </c>
      <c r="AO58" s="16">
        <v>97.78</v>
      </c>
      <c r="AP58" s="16">
        <v>45.9</v>
      </c>
      <c r="AQ58" s="16">
        <v>158</v>
      </c>
      <c r="AR58" s="17">
        <v>5139.34</v>
      </c>
      <c r="AS58" s="16">
        <v>30.97</v>
      </c>
      <c r="AT58" s="17">
        <v>1292.24</v>
      </c>
      <c r="AU58" s="17">
        <v>12543.54</v>
      </c>
      <c r="AV58" s="17">
        <v>1463.62</v>
      </c>
      <c r="AW58" s="16">
        <v>17.79</v>
      </c>
      <c r="AX58" s="17">
        <v>7404.19</v>
      </c>
      <c r="AY58" s="16">
        <v>52.05</v>
      </c>
      <c r="AZ58" s="17">
        <v>1515.67</v>
      </c>
      <c r="BA58" s="17">
        <v>10972.18</v>
      </c>
      <c r="BB58" s="16">
        <v>672.19</v>
      </c>
      <c r="BC58" s="16">
        <v>337.17</v>
      </c>
      <c r="BD58" s="17">
        <v>1398.88</v>
      </c>
      <c r="BE58" s="16">
        <v>326</v>
      </c>
      <c r="BF58" s="16">
        <v>63.52</v>
      </c>
      <c r="BG58" s="16">
        <v>303.17</v>
      </c>
      <c r="BH58" s="17">
        <v>3393.1</v>
      </c>
      <c r="BJ58" s="12">
        <f t="shared" si="12"/>
        <v>0</v>
      </c>
      <c r="BK58" s="12">
        <f t="shared" si="13"/>
        <v>-0.25804922868610675</v>
      </c>
      <c r="BL58" s="12">
        <f t="shared" si="14"/>
        <v>0.37705109716646534</v>
      </c>
      <c r="BM58" s="12">
        <f t="shared" si="15"/>
        <v>0.36010182828049048</v>
      </c>
      <c r="BN58" s="12">
        <f t="shared" si="16"/>
        <v>0.43503423540919467</v>
      </c>
      <c r="BO58" s="12">
        <f t="shared" si="17"/>
        <v>3.9823236216014773E-4</v>
      </c>
      <c r="BP58" s="12">
        <f t="shared" si="18"/>
        <v>-0.16046226222131313</v>
      </c>
      <c r="BQ58" s="12">
        <f t="shared" si="19"/>
        <v>0.26535947712418301</v>
      </c>
      <c r="BR58" s="12">
        <f t="shared" si="20"/>
        <v>2.1892405063291136</v>
      </c>
      <c r="BS58" s="12">
        <f t="shared" si="21"/>
        <v>-3.5835340724684507E-2</v>
      </c>
      <c r="BT58" s="12">
        <f t="shared" si="22"/>
        <v>-0.40103325799160472</v>
      </c>
      <c r="BU58" s="12">
        <f t="shared" si="23"/>
        <v>2.0429641552652828E-2</v>
      </c>
      <c r="BV58" s="12">
        <f t="shared" si="24"/>
        <v>4.9236499425200858E-3</v>
      </c>
      <c r="BW58" s="12">
        <f t="shared" si="25"/>
        <v>1.4539292985884453E-2</v>
      </c>
      <c r="BX58" s="12">
        <f t="shared" si="26"/>
        <v>5.1039910061832501</v>
      </c>
      <c r="BY58" s="12">
        <f t="shared" si="27"/>
        <v>3.3216327511854847E-2</v>
      </c>
      <c r="BZ58" s="12">
        <f t="shared" si="28"/>
        <v>31.736983669548515</v>
      </c>
      <c r="CA58" s="12" t="str">
        <f t="shared" si="29"/>
        <v>N/A</v>
      </c>
      <c r="CB58" s="12">
        <f t="shared" si="30"/>
        <v>-1.9565847443261074E-2</v>
      </c>
      <c r="CC58" s="12">
        <f t="shared" si="31"/>
        <v>0.41041967300911941</v>
      </c>
      <c r="CD58" s="12">
        <f t="shared" si="32"/>
        <v>-9.8644600646558084E-2</v>
      </c>
      <c r="CE58" s="12">
        <f t="shared" si="33"/>
        <v>-0.24682603225437505</v>
      </c>
      <c r="CF58" s="12">
        <f>IF(AA58="N/A","N/A",
IF(BE58="N/A","N/A",
IF(BE58=0,"",
IF(AA58="","",(IF(BE58="","",(AA58-BE58)/BE58))))))</f>
        <v>0.45549079754601229</v>
      </c>
      <c r="CG58" s="12">
        <f t="shared" si="35"/>
        <v>-0.55935138539042817</v>
      </c>
      <c r="CH58" s="12">
        <f t="shared" si="36"/>
        <v>0.32179965036118346</v>
      </c>
      <c r="CI58" s="12">
        <f t="shared" si="37"/>
        <v>-0.27670566738380831</v>
      </c>
    </row>
    <row r="59" spans="2:87" ht="15.75" customHeight="1" thickBot="1" x14ac:dyDescent="0.3">
      <c r="B59" s="7"/>
      <c r="C59" s="2" t="s">
        <v>47</v>
      </c>
      <c r="D59" s="18" t="s">
        <v>148</v>
      </c>
      <c r="E59" s="19">
        <v>6.6</v>
      </c>
      <c r="F59" s="20">
        <v>17573.310000000001</v>
      </c>
      <c r="G59" s="20">
        <v>7750.52</v>
      </c>
      <c r="H59" s="20">
        <v>7771.13</v>
      </c>
      <c r="I59" s="20">
        <v>12875.73</v>
      </c>
      <c r="J59" s="20">
        <v>41472.519999999997</v>
      </c>
      <c r="K59" s="20">
        <v>3252.36</v>
      </c>
      <c r="L59" s="19">
        <v>82.43</v>
      </c>
      <c r="M59" s="21">
        <v>-4538.76</v>
      </c>
      <c r="N59" s="20">
        <v>116417.77</v>
      </c>
      <c r="O59" s="20">
        <v>2293.17</v>
      </c>
      <c r="P59" s="20">
        <v>16081.82</v>
      </c>
      <c r="Q59" s="20">
        <v>204152.41</v>
      </c>
      <c r="R59" s="20">
        <v>26983.919999999998</v>
      </c>
      <c r="S59" s="20">
        <v>5828.94</v>
      </c>
      <c r="T59" s="20">
        <v>99222.54</v>
      </c>
      <c r="U59" s="20">
        <v>50289.29</v>
      </c>
      <c r="V59" s="19" t="s">
        <v>101</v>
      </c>
      <c r="W59" s="20">
        <v>190984.36</v>
      </c>
      <c r="X59" s="20">
        <v>13520.6</v>
      </c>
      <c r="Y59" s="20">
        <v>22864.03</v>
      </c>
      <c r="Z59" s="20">
        <v>46011.28</v>
      </c>
      <c r="AA59" s="20">
        <v>9531.34</v>
      </c>
      <c r="AB59" s="19">
        <v>381.25</v>
      </c>
      <c r="AC59" s="20">
        <v>14468.08</v>
      </c>
      <c r="AD59" s="20">
        <v>57302.77</v>
      </c>
      <c r="AF59" s="7"/>
      <c r="AG59" s="2" t="s">
        <v>47</v>
      </c>
      <c r="AH59" s="18" t="s">
        <v>148</v>
      </c>
      <c r="AI59" s="19">
        <v>6.6</v>
      </c>
      <c r="AJ59" s="20">
        <v>22358.98</v>
      </c>
      <c r="AK59" s="20">
        <v>4687.71</v>
      </c>
      <c r="AL59" s="20">
        <v>8452.57</v>
      </c>
      <c r="AM59" s="20">
        <v>7542.07</v>
      </c>
      <c r="AN59" s="20">
        <v>41510.44</v>
      </c>
      <c r="AO59" s="20">
        <v>3156.82</v>
      </c>
      <c r="AP59" s="20">
        <v>3764.86</v>
      </c>
      <c r="AQ59" s="21">
        <v>-4325.2299999999996</v>
      </c>
      <c r="AR59" s="19" t="s">
        <v>101</v>
      </c>
      <c r="AS59" s="20">
        <v>8209.14</v>
      </c>
      <c r="AT59" s="20">
        <v>15996.67</v>
      </c>
      <c r="AU59" s="19" t="s">
        <v>101</v>
      </c>
      <c r="AV59" s="20">
        <v>26817.200000000001</v>
      </c>
      <c r="AW59" s="20">
        <v>6044.21</v>
      </c>
      <c r="AX59" s="20">
        <v>99707.55</v>
      </c>
      <c r="AY59" s="20">
        <v>2110.46</v>
      </c>
      <c r="AZ59" s="20">
        <v>28927.66</v>
      </c>
      <c r="BA59" s="20">
        <v>191787.43</v>
      </c>
      <c r="BB59" s="20">
        <v>13328.84</v>
      </c>
      <c r="BC59" s="20">
        <v>21297.79</v>
      </c>
      <c r="BD59" s="20">
        <v>45835.67</v>
      </c>
      <c r="BE59" s="20">
        <v>9590.7800000000007</v>
      </c>
      <c r="BF59" s="20">
        <v>1618.26</v>
      </c>
      <c r="BG59" s="23">
        <v>-98.96</v>
      </c>
      <c r="BH59" s="20">
        <v>58498.58</v>
      </c>
      <c r="BJ59" s="12">
        <f t="shared" si="12"/>
        <v>0</v>
      </c>
      <c r="BK59" s="12">
        <f t="shared" si="13"/>
        <v>-0.21403793911886851</v>
      </c>
      <c r="BL59" s="12">
        <f t="shared" si="14"/>
        <v>0.65337019568190025</v>
      </c>
      <c r="BM59" s="12">
        <f t="shared" si="15"/>
        <v>-8.0619267276106507E-2</v>
      </c>
      <c r="BN59" s="12">
        <f t="shared" si="16"/>
        <v>0.70718781448594348</v>
      </c>
      <c r="BO59" s="12">
        <f t="shared" si="17"/>
        <v>-9.1350513268482645E-4</v>
      </c>
      <c r="BP59" s="12">
        <f t="shared" si="18"/>
        <v>3.0264633396899398E-2</v>
      </c>
      <c r="BQ59" s="12">
        <f t="shared" si="19"/>
        <v>-0.97810542755905938</v>
      </c>
      <c r="BR59" s="12">
        <f t="shared" si="20"/>
        <v>4.9368472890459161E-2</v>
      </c>
      <c r="BS59" s="12" t="str">
        <f t="shared" si="21"/>
        <v>N/A</v>
      </c>
      <c r="BT59" s="12">
        <f t="shared" si="22"/>
        <v>-0.72065648776851166</v>
      </c>
      <c r="BU59" s="12">
        <f t="shared" si="23"/>
        <v>5.32298284580476E-3</v>
      </c>
      <c r="BV59" s="12" t="str">
        <f t="shared" si="24"/>
        <v>N/A</v>
      </c>
      <c r="BW59" s="12">
        <f t="shared" si="25"/>
        <v>6.216905568068162E-3</v>
      </c>
      <c r="BX59" s="12">
        <f t="shared" si="26"/>
        <v>-3.561590348449184E-2</v>
      </c>
      <c r="BY59" s="12">
        <f t="shared" si="27"/>
        <v>-4.8643257205698998E-3</v>
      </c>
      <c r="BZ59" s="12">
        <f t="shared" si="28"/>
        <v>22.82859187096652</v>
      </c>
      <c r="CA59" s="12" t="str">
        <f t="shared" si="29"/>
        <v>N/A</v>
      </c>
      <c r="CB59" s="12">
        <f t="shared" si="30"/>
        <v>-4.1872921494386104E-3</v>
      </c>
      <c r="CC59" s="12">
        <f t="shared" si="31"/>
        <v>1.4386848367899999E-2</v>
      </c>
      <c r="CD59" s="12">
        <f t="shared" si="32"/>
        <v>7.354002457531969E-2</v>
      </c>
      <c r="CE59" s="12">
        <f t="shared" si="33"/>
        <v>3.831295582676125E-3</v>
      </c>
      <c r="CF59" s="12">
        <f t="shared" si="34"/>
        <v>-6.1976189632126383E-3</v>
      </c>
      <c r="CG59" s="12">
        <f t="shared" si="35"/>
        <v>-0.76440744997713594</v>
      </c>
      <c r="CH59" s="12">
        <f t="shared" si="36"/>
        <v>-147.20129345189974</v>
      </c>
      <c r="CI59" s="12">
        <f t="shared" si="37"/>
        <v>-2.044169277271354E-2</v>
      </c>
    </row>
    <row r="60" spans="2:87" ht="21.75" thickBot="1" x14ac:dyDescent="0.3">
      <c r="B60" s="4"/>
      <c r="C60" s="1" t="s">
        <v>48</v>
      </c>
      <c r="D60" s="15" t="s">
        <v>149</v>
      </c>
      <c r="E60" s="16">
        <v>11.27</v>
      </c>
      <c r="F60" s="16">
        <v>301.76</v>
      </c>
      <c r="G60" s="16">
        <v>219.03</v>
      </c>
      <c r="H60" s="16">
        <v>274.60000000000002</v>
      </c>
      <c r="I60" s="16">
        <v>329.63</v>
      </c>
      <c r="J60" s="17">
        <v>1003.15</v>
      </c>
      <c r="K60" s="16">
        <v>63.08</v>
      </c>
      <c r="L60" s="16">
        <v>55.57</v>
      </c>
      <c r="M60" s="16">
        <v>288.8</v>
      </c>
      <c r="N60" s="17">
        <v>3767.79</v>
      </c>
      <c r="O60" s="16">
        <v>18.48</v>
      </c>
      <c r="P60" s="16">
        <v>35.83</v>
      </c>
      <c r="Q60" s="17">
        <v>7974.42</v>
      </c>
      <c r="R60" s="16">
        <v>70.28</v>
      </c>
      <c r="S60" s="16">
        <v>5.07</v>
      </c>
      <c r="T60" s="17">
        <v>4206.63</v>
      </c>
      <c r="U60" s="16">
        <v>111.92</v>
      </c>
      <c r="V60" s="16">
        <v>29.32</v>
      </c>
      <c r="W60" s="17">
        <v>5095.55</v>
      </c>
      <c r="X60" s="16">
        <v>617.16</v>
      </c>
      <c r="Y60" s="16">
        <v>157.26</v>
      </c>
      <c r="Z60" s="16">
        <v>714.35</v>
      </c>
      <c r="AA60" s="16">
        <v>63.33</v>
      </c>
      <c r="AB60" s="16">
        <v>18.07</v>
      </c>
      <c r="AC60" s="16">
        <v>264.42</v>
      </c>
      <c r="AD60" s="17">
        <v>1148.57</v>
      </c>
      <c r="AF60" s="4"/>
      <c r="AG60" s="1" t="s">
        <v>48</v>
      </c>
      <c r="AH60" s="15" t="s">
        <v>149</v>
      </c>
      <c r="AI60" s="16">
        <v>11.27</v>
      </c>
      <c r="AJ60" s="16">
        <v>792.75</v>
      </c>
      <c r="AK60" s="16">
        <v>65.989999999999995</v>
      </c>
      <c r="AL60" s="16">
        <v>109.92</v>
      </c>
      <c r="AM60" s="16">
        <v>45.06</v>
      </c>
      <c r="AN60" s="17">
        <v>1002.74</v>
      </c>
      <c r="AO60" s="16">
        <v>55.01</v>
      </c>
      <c r="AP60" s="16">
        <v>43.93</v>
      </c>
      <c r="AQ60" s="16">
        <v>288.67</v>
      </c>
      <c r="AR60" s="17">
        <v>3866.21</v>
      </c>
      <c r="AS60" s="16">
        <v>19.079999999999998</v>
      </c>
      <c r="AT60" s="16">
        <v>35.090000000000003</v>
      </c>
      <c r="AU60" s="17">
        <v>7783.97</v>
      </c>
      <c r="AV60" s="16">
        <v>72.27</v>
      </c>
      <c r="AW60" s="16">
        <v>5.98</v>
      </c>
      <c r="AX60" s="17">
        <v>3917.76</v>
      </c>
      <c r="AY60" s="16">
        <v>22.73</v>
      </c>
      <c r="AZ60" s="16">
        <v>95</v>
      </c>
      <c r="BA60" s="17">
        <v>5141.1499999999996</v>
      </c>
      <c r="BB60" s="16">
        <v>186.97</v>
      </c>
      <c r="BC60" s="16">
        <v>296.87</v>
      </c>
      <c r="BD60" s="16">
        <v>714.07</v>
      </c>
      <c r="BE60" s="16">
        <v>167.34</v>
      </c>
      <c r="BF60" s="16">
        <v>62.89</v>
      </c>
      <c r="BG60" s="16">
        <v>190.48</v>
      </c>
      <c r="BH60" s="17">
        <v>1131.99</v>
      </c>
      <c r="BJ60" s="12">
        <f t="shared" si="12"/>
        <v>0</v>
      </c>
      <c r="BK60" s="12">
        <f t="shared" si="13"/>
        <v>-0.61935036266162091</v>
      </c>
      <c r="BL60" s="12">
        <f t="shared" si="14"/>
        <v>2.319139263524777</v>
      </c>
      <c r="BM60" s="12">
        <f t="shared" si="15"/>
        <v>1.4981804949053859</v>
      </c>
      <c r="BN60" s="12">
        <f t="shared" si="16"/>
        <v>6.3153573013759425</v>
      </c>
      <c r="BO60" s="12">
        <f t="shared" si="17"/>
        <v>4.0887966970497655E-4</v>
      </c>
      <c r="BP60" s="12">
        <f t="shared" si="18"/>
        <v>0.14670059989092893</v>
      </c>
      <c r="BQ60" s="12">
        <f t="shared" si="19"/>
        <v>0.26496699294331894</v>
      </c>
      <c r="BR60" s="12">
        <f t="shared" si="20"/>
        <v>4.5034122007827433E-4</v>
      </c>
      <c r="BS60" s="12">
        <f t="shared" si="21"/>
        <v>-2.5456454770951414E-2</v>
      </c>
      <c r="BT60" s="12">
        <f t="shared" si="22"/>
        <v>-3.1446540880503034E-2</v>
      </c>
      <c r="BU60" s="12">
        <f t="shared" si="23"/>
        <v>2.1088629239099311E-2</v>
      </c>
      <c r="BV60" s="12">
        <f t="shared" si="24"/>
        <v>2.4466949384440051E-2</v>
      </c>
      <c r="BW60" s="12">
        <f t="shared" si="25"/>
        <v>-2.7535630275356233E-2</v>
      </c>
      <c r="BX60" s="12">
        <f t="shared" si="26"/>
        <v>-0.15217391304347827</v>
      </c>
      <c r="BY60" s="12">
        <f t="shared" si="27"/>
        <v>7.3733459936290088E-2</v>
      </c>
      <c r="BZ60" s="12">
        <f t="shared" si="28"/>
        <v>3.9238891333040034</v>
      </c>
      <c r="CA60" s="12">
        <f t="shared" si="29"/>
        <v>-0.69136842105263163</v>
      </c>
      <c r="CB60" s="12">
        <f t="shared" si="30"/>
        <v>-8.869610884724129E-3</v>
      </c>
      <c r="CC60" s="12">
        <f t="shared" si="31"/>
        <v>2.3008504038080972</v>
      </c>
      <c r="CD60" s="12">
        <f t="shared" si="32"/>
        <v>-0.47027318354835451</v>
      </c>
      <c r="CE60" s="12">
        <f t="shared" si="33"/>
        <v>3.9211841976273011E-4</v>
      </c>
      <c r="CF60" s="12">
        <f t="shared" si="34"/>
        <v>-0.62154894227321622</v>
      </c>
      <c r="CG60" s="12">
        <f t="shared" si="35"/>
        <v>-0.71267292097312773</v>
      </c>
      <c r="CH60" s="12">
        <f t="shared" si="36"/>
        <v>0.38817723645527108</v>
      </c>
      <c r="CI60" s="12">
        <f t="shared" si="37"/>
        <v>1.46467724979902E-2</v>
      </c>
    </row>
    <row r="61" spans="2:87" ht="15.75" thickBot="1" x14ac:dyDescent="0.3">
      <c r="B61" s="7"/>
      <c r="C61" s="2" t="s">
        <v>49</v>
      </c>
      <c r="D61" s="18" t="s">
        <v>150</v>
      </c>
      <c r="E61" s="19">
        <v>9.9499999999999993</v>
      </c>
      <c r="F61" s="20">
        <v>4831.47</v>
      </c>
      <c r="G61" s="20">
        <v>2653.21</v>
      </c>
      <c r="H61" s="20">
        <v>4826.04</v>
      </c>
      <c r="I61" s="20">
        <v>18453</v>
      </c>
      <c r="J61" s="20">
        <v>25429.33</v>
      </c>
      <c r="K61" s="19">
        <v>942.42</v>
      </c>
      <c r="L61" s="20">
        <v>2172.83</v>
      </c>
      <c r="M61" s="20">
        <v>5862.71</v>
      </c>
      <c r="N61" s="20">
        <v>32659.35</v>
      </c>
      <c r="O61" s="19" t="s">
        <v>101</v>
      </c>
      <c r="P61" s="20">
        <v>6360.8</v>
      </c>
      <c r="Q61" s="20">
        <v>53332.77</v>
      </c>
      <c r="R61" s="20">
        <v>9392.18</v>
      </c>
      <c r="S61" s="19" t="s">
        <v>101</v>
      </c>
      <c r="T61" s="20">
        <v>26161.62</v>
      </c>
      <c r="U61" s="20">
        <v>21523.86</v>
      </c>
      <c r="V61" s="20">
        <v>3031.37</v>
      </c>
      <c r="W61" s="20">
        <v>73114.81</v>
      </c>
      <c r="X61" s="20">
        <v>8192.26</v>
      </c>
      <c r="Y61" s="20">
        <v>7940.59</v>
      </c>
      <c r="Z61" s="20">
        <v>19566.62</v>
      </c>
      <c r="AA61" s="20">
        <v>3058.6</v>
      </c>
      <c r="AB61" s="19">
        <v>375.17</v>
      </c>
      <c r="AC61" s="20">
        <v>2328.5500000000002</v>
      </c>
      <c r="AD61" s="20">
        <v>14110.93</v>
      </c>
      <c r="AF61" s="7"/>
      <c r="AG61" s="2" t="s">
        <v>49</v>
      </c>
      <c r="AH61" s="18" t="s">
        <v>150</v>
      </c>
      <c r="AI61" s="19">
        <v>9.9499999999999993</v>
      </c>
      <c r="AJ61" s="20">
        <v>10454.469999999999</v>
      </c>
      <c r="AK61" s="20">
        <v>3014.88</v>
      </c>
      <c r="AL61" s="20">
        <v>4304.1899999999996</v>
      </c>
      <c r="AM61" s="20">
        <v>9076.9699999999993</v>
      </c>
      <c r="AN61" s="20">
        <v>24933.74</v>
      </c>
      <c r="AO61" s="20">
        <v>1098.1099999999999</v>
      </c>
      <c r="AP61" s="20">
        <v>1289.31</v>
      </c>
      <c r="AQ61" s="20">
        <v>2430.4699999999998</v>
      </c>
      <c r="AR61" s="19" t="s">
        <v>101</v>
      </c>
      <c r="AS61" s="20">
        <v>9279.0400000000009</v>
      </c>
      <c r="AT61" s="20">
        <v>10686.91</v>
      </c>
      <c r="AU61" s="19" t="s">
        <v>101</v>
      </c>
      <c r="AV61" s="20">
        <v>14175.3</v>
      </c>
      <c r="AW61" s="20">
        <v>4631.5</v>
      </c>
      <c r="AX61" s="20">
        <v>31924.83</v>
      </c>
      <c r="AY61" s="20">
        <v>2816.05</v>
      </c>
      <c r="AZ61" s="20">
        <v>16991.349999999999</v>
      </c>
      <c r="BA61" s="20">
        <v>87083.83</v>
      </c>
      <c r="BB61" s="20">
        <v>10183.049999999999</v>
      </c>
      <c r="BC61" s="20">
        <v>8086.54</v>
      </c>
      <c r="BD61" s="20">
        <v>22503.27</v>
      </c>
      <c r="BE61" s="20">
        <v>3712.63</v>
      </c>
      <c r="BF61" s="19">
        <v>521.04999999999995</v>
      </c>
      <c r="BG61" s="19">
        <v>533.75</v>
      </c>
      <c r="BH61" s="20">
        <v>19594.240000000002</v>
      </c>
      <c r="BJ61" s="12">
        <f t="shared" si="12"/>
        <v>0</v>
      </c>
      <c r="BK61" s="12">
        <f t="shared" si="13"/>
        <v>-0.53785605583066376</v>
      </c>
      <c r="BL61" s="12">
        <f t="shared" si="14"/>
        <v>-0.11996165684869715</v>
      </c>
      <c r="BM61" s="12">
        <f t="shared" si="15"/>
        <v>0.12124232433977135</v>
      </c>
      <c r="BN61" s="12">
        <f t="shared" si="16"/>
        <v>1.032947117815747</v>
      </c>
      <c r="BO61" s="12">
        <f t="shared" si="17"/>
        <v>1.987628009275785E-2</v>
      </c>
      <c r="BP61" s="12">
        <f t="shared" si="18"/>
        <v>-0.14177996739853016</v>
      </c>
      <c r="BQ61" s="12">
        <f t="shared" si="19"/>
        <v>0.68526576230697045</v>
      </c>
      <c r="BR61" s="12">
        <f t="shared" si="20"/>
        <v>1.4121713084300569</v>
      </c>
      <c r="BS61" s="12" t="str">
        <f t="shared" si="21"/>
        <v>N/A</v>
      </c>
      <c r="BT61" s="12" t="str">
        <f t="shared" si="22"/>
        <v>N/A</v>
      </c>
      <c r="BU61" s="12">
        <f t="shared" si="23"/>
        <v>-0.40480456932827169</v>
      </c>
      <c r="BV61" s="12" t="str">
        <f t="shared" si="24"/>
        <v>N/A</v>
      </c>
      <c r="BW61" s="12">
        <f t="shared" si="25"/>
        <v>-0.33742636840137419</v>
      </c>
      <c r="BX61" s="12" t="str">
        <f t="shared" si="26"/>
        <v>N/A</v>
      </c>
      <c r="BY61" s="12">
        <f t="shared" si="27"/>
        <v>-0.18052437554091916</v>
      </c>
      <c r="BZ61" s="12">
        <f t="shared" si="28"/>
        <v>6.6432804815255411</v>
      </c>
      <c r="CA61" s="12">
        <f t="shared" si="29"/>
        <v>-0.82159334014071872</v>
      </c>
      <c r="CB61" s="12">
        <f t="shared" si="30"/>
        <v>-0.1604088841751678</v>
      </c>
      <c r="CC61" s="12">
        <f t="shared" si="31"/>
        <v>-0.19550036580395846</v>
      </c>
      <c r="CD61" s="12">
        <f t="shared" si="32"/>
        <v>-1.8048510240473655E-2</v>
      </c>
      <c r="CE61" s="12">
        <f t="shared" si="33"/>
        <v>-0.13049881195044105</v>
      </c>
      <c r="CF61" s="12">
        <f t="shared" si="34"/>
        <v>-0.17616352828049123</v>
      </c>
      <c r="CG61" s="12">
        <f t="shared" si="35"/>
        <v>-0.27997313117743011</v>
      </c>
      <c r="CH61" s="12">
        <f t="shared" si="36"/>
        <v>3.3626229508196723</v>
      </c>
      <c r="CI61" s="12">
        <f t="shared" si="37"/>
        <v>-0.27984295384766139</v>
      </c>
    </row>
    <row r="62" spans="2:87" ht="15.75" thickBot="1" x14ac:dyDescent="0.3">
      <c r="B62" s="4"/>
      <c r="C62" s="1" t="s">
        <v>50</v>
      </c>
      <c r="D62" s="15" t="s">
        <v>151</v>
      </c>
      <c r="E62" s="16">
        <v>80.989999999999995</v>
      </c>
      <c r="F62" s="17">
        <v>1021.86</v>
      </c>
      <c r="G62" s="16">
        <v>23.46</v>
      </c>
      <c r="H62" s="16">
        <v>23.46</v>
      </c>
      <c r="I62" s="16">
        <v>999</v>
      </c>
      <c r="J62" s="17">
        <v>2267</v>
      </c>
      <c r="K62" s="16">
        <v>222.68</v>
      </c>
      <c r="L62" s="16" t="s">
        <v>101</v>
      </c>
      <c r="M62" s="22">
        <v>-1589.49</v>
      </c>
      <c r="N62" s="17">
        <v>7740.7</v>
      </c>
      <c r="O62" s="16">
        <v>798.38</v>
      </c>
      <c r="P62" s="17">
        <v>4427.2700000000004</v>
      </c>
      <c r="Q62" s="17">
        <v>34502.720000000001</v>
      </c>
      <c r="R62" s="17">
        <v>4427.2700000000004</v>
      </c>
      <c r="S62" s="16">
        <v>417.64</v>
      </c>
      <c r="T62" s="17">
        <v>26762.02</v>
      </c>
      <c r="U62" s="17">
        <v>10667.54</v>
      </c>
      <c r="V62" s="16">
        <v>0</v>
      </c>
      <c r="W62" s="17">
        <v>39696.559999999998</v>
      </c>
      <c r="X62" s="16">
        <v>987.55</v>
      </c>
      <c r="Y62" s="17">
        <v>1171.21</v>
      </c>
      <c r="Z62" s="17">
        <v>3856.49</v>
      </c>
      <c r="AA62" s="17">
        <v>1697.73</v>
      </c>
      <c r="AB62" s="16" t="s">
        <v>101</v>
      </c>
      <c r="AC62" s="17">
        <v>3613.39</v>
      </c>
      <c r="AD62" s="17">
        <v>13737.85</v>
      </c>
      <c r="AF62" s="4"/>
      <c r="AG62" s="1" t="s">
        <v>50</v>
      </c>
      <c r="AH62" s="15" t="s">
        <v>151</v>
      </c>
      <c r="AI62" s="16">
        <v>80.989999999999995</v>
      </c>
      <c r="AJ62" s="17">
        <v>1183.26</v>
      </c>
      <c r="AK62" s="16">
        <v>71.010000000000005</v>
      </c>
      <c r="AL62" s="16">
        <v>71.010000000000005</v>
      </c>
      <c r="AM62" s="16">
        <v>790.05</v>
      </c>
      <c r="AN62" s="17">
        <v>2267</v>
      </c>
      <c r="AO62" s="16">
        <v>222.68</v>
      </c>
      <c r="AP62" s="16">
        <v>0</v>
      </c>
      <c r="AQ62" s="22">
        <v>-1589.49</v>
      </c>
      <c r="AR62" s="17">
        <v>7740.7</v>
      </c>
      <c r="AS62" s="17">
        <v>1253.5899999999999</v>
      </c>
      <c r="AT62" s="17">
        <v>4427.2700000000004</v>
      </c>
      <c r="AU62" s="17">
        <v>34502.720000000001</v>
      </c>
      <c r="AV62" s="17">
        <v>4427.2700000000004</v>
      </c>
      <c r="AW62" s="16">
        <v>455.22</v>
      </c>
      <c r="AX62" s="17">
        <v>26762.02</v>
      </c>
      <c r="AY62" s="17">
        <v>4986.68</v>
      </c>
      <c r="AZ62" s="17">
        <v>9413.94</v>
      </c>
      <c r="BA62" s="17">
        <v>39696.559999999998</v>
      </c>
      <c r="BB62" s="16">
        <v>987.55</v>
      </c>
      <c r="BC62" s="17">
        <v>1171.21</v>
      </c>
      <c r="BD62" s="17">
        <v>3856.49</v>
      </c>
      <c r="BE62" s="17">
        <v>1697.73</v>
      </c>
      <c r="BF62" s="16" t="s">
        <v>101</v>
      </c>
      <c r="BG62" s="17">
        <v>3613.39</v>
      </c>
      <c r="BH62" s="17">
        <v>13737.85</v>
      </c>
      <c r="BJ62" s="12">
        <f t="shared" si="12"/>
        <v>0</v>
      </c>
      <c r="BK62" s="12">
        <f t="shared" si="13"/>
        <v>-0.13640281932964857</v>
      </c>
      <c r="BL62" s="12">
        <f t="shared" si="14"/>
        <v>-0.66962399662019434</v>
      </c>
      <c r="BM62" s="12">
        <f t="shared" si="15"/>
        <v>-0.66962399662019434</v>
      </c>
      <c r="BN62" s="12">
        <f t="shared" si="16"/>
        <v>0.26447693183975707</v>
      </c>
      <c r="BO62" s="12">
        <f t="shared" si="17"/>
        <v>0</v>
      </c>
      <c r="BP62" s="12">
        <f t="shared" si="18"/>
        <v>0</v>
      </c>
      <c r="BQ62" s="12" t="str">
        <f t="shared" si="19"/>
        <v>N/A</v>
      </c>
      <c r="BR62" s="12">
        <f t="shared" si="20"/>
        <v>0</v>
      </c>
      <c r="BS62" s="12">
        <f t="shared" si="21"/>
        <v>0</v>
      </c>
      <c r="BT62" s="12">
        <f t="shared" si="22"/>
        <v>-0.36312510469930354</v>
      </c>
      <c r="BU62" s="12">
        <f t="shared" si="23"/>
        <v>0</v>
      </c>
      <c r="BV62" s="12">
        <f t="shared" si="24"/>
        <v>0</v>
      </c>
      <c r="BW62" s="12">
        <f t="shared" si="25"/>
        <v>0</v>
      </c>
      <c r="BX62" s="12">
        <f t="shared" si="26"/>
        <v>-8.2553490619920122E-2</v>
      </c>
      <c r="BY62" s="12">
        <f t="shared" si="27"/>
        <v>0</v>
      </c>
      <c r="BZ62" s="12">
        <f t="shared" si="28"/>
        <v>1.1392068470405159</v>
      </c>
      <c r="CA62" s="12">
        <f t="shared" si="29"/>
        <v>-1</v>
      </c>
      <c r="CB62" s="12">
        <f t="shared" si="30"/>
        <v>0</v>
      </c>
      <c r="CC62" s="12">
        <f t="shared" si="31"/>
        <v>0</v>
      </c>
      <c r="CD62" s="12">
        <f t="shared" si="32"/>
        <v>0</v>
      </c>
      <c r="CE62" s="12">
        <f t="shared" si="33"/>
        <v>0</v>
      </c>
      <c r="CF62" s="12">
        <f t="shared" si="34"/>
        <v>0</v>
      </c>
      <c r="CG62" s="12" t="str">
        <f t="shared" si="35"/>
        <v>N/A</v>
      </c>
      <c r="CH62" s="12">
        <f t="shared" si="36"/>
        <v>0</v>
      </c>
      <c r="CI62" s="12">
        <f t="shared" si="37"/>
        <v>0</v>
      </c>
    </row>
    <row r="63" spans="2:87" ht="15.75" thickBot="1" x14ac:dyDescent="0.3">
      <c r="B63" s="7"/>
      <c r="C63" s="2" t="s">
        <v>51</v>
      </c>
      <c r="D63" s="18" t="s">
        <v>152</v>
      </c>
      <c r="E63" s="19">
        <v>96.75</v>
      </c>
      <c r="F63" s="19">
        <v>795.55</v>
      </c>
      <c r="G63" s="19">
        <v>750.24</v>
      </c>
      <c r="H63" s="19">
        <v>750.24</v>
      </c>
      <c r="I63" s="19">
        <v>874.66</v>
      </c>
      <c r="J63" s="20">
        <v>3349.74</v>
      </c>
      <c r="K63" s="19">
        <v>929.29</v>
      </c>
      <c r="L63" s="19">
        <v>0</v>
      </c>
      <c r="M63" s="21">
        <v>-1677.06</v>
      </c>
      <c r="N63" s="20">
        <v>22613.48</v>
      </c>
      <c r="O63" s="19" t="s">
        <v>101</v>
      </c>
      <c r="P63" s="19">
        <v>377.17</v>
      </c>
      <c r="Q63" s="20">
        <v>56488.57</v>
      </c>
      <c r="R63" s="19">
        <v>377.17</v>
      </c>
      <c r="S63" s="20">
        <v>7400.51</v>
      </c>
      <c r="T63" s="20">
        <v>33875.089999999997</v>
      </c>
      <c r="U63" s="20">
        <v>13375.5</v>
      </c>
      <c r="V63" s="19">
        <v>0</v>
      </c>
      <c r="W63" s="20">
        <v>50600.33</v>
      </c>
      <c r="X63" s="20">
        <v>1411.86</v>
      </c>
      <c r="Y63" s="20">
        <v>1058.81</v>
      </c>
      <c r="Z63" s="20">
        <v>5026.8</v>
      </c>
      <c r="AA63" s="20">
        <v>2328.2600000000002</v>
      </c>
      <c r="AB63" s="19">
        <v>227.87</v>
      </c>
      <c r="AC63" s="20">
        <v>4607.7700000000004</v>
      </c>
      <c r="AD63" s="20">
        <v>17330.84</v>
      </c>
      <c r="AF63" s="7"/>
      <c r="AG63" s="2" t="s">
        <v>51</v>
      </c>
      <c r="AH63" s="18" t="s">
        <v>152</v>
      </c>
      <c r="AI63" s="19">
        <v>96.75</v>
      </c>
      <c r="AJ63" s="20">
        <v>1214.07</v>
      </c>
      <c r="AK63" s="19">
        <v>750.24</v>
      </c>
      <c r="AL63" s="19">
        <v>750.24</v>
      </c>
      <c r="AM63" s="19">
        <v>253.74</v>
      </c>
      <c r="AN63" s="20">
        <v>3147.34</v>
      </c>
      <c r="AO63" s="19">
        <v>929.29</v>
      </c>
      <c r="AP63" s="19">
        <v>0</v>
      </c>
      <c r="AQ63" s="21">
        <v>-1879.46</v>
      </c>
      <c r="AR63" s="20">
        <v>22613.48</v>
      </c>
      <c r="AS63" s="20">
        <v>7091.97</v>
      </c>
      <c r="AT63" s="19">
        <v>377.17</v>
      </c>
      <c r="AU63" s="20">
        <v>56812.11</v>
      </c>
      <c r="AV63" s="19">
        <v>377.17</v>
      </c>
      <c r="AW63" s="20">
        <v>7091.97</v>
      </c>
      <c r="AX63" s="20">
        <v>34198.629999999997</v>
      </c>
      <c r="AY63" s="20">
        <v>5719.95</v>
      </c>
      <c r="AZ63" s="20">
        <v>6097.13</v>
      </c>
      <c r="BA63" s="20">
        <v>50600.33</v>
      </c>
      <c r="BB63" s="20">
        <v>1310.3599999999999</v>
      </c>
      <c r="BC63" s="20">
        <v>1023.54</v>
      </c>
      <c r="BD63" s="20">
        <v>5026.8</v>
      </c>
      <c r="BE63" s="20">
        <v>2309.29</v>
      </c>
      <c r="BF63" s="19">
        <v>383.61</v>
      </c>
      <c r="BG63" s="20">
        <v>4542.51</v>
      </c>
      <c r="BH63" s="20">
        <v>17260.86</v>
      </c>
      <c r="BJ63" s="12">
        <f t="shared" si="12"/>
        <v>0</v>
      </c>
      <c r="BK63" s="12">
        <f t="shared" si="13"/>
        <v>-0.34472476875303731</v>
      </c>
      <c r="BL63" s="12">
        <f t="shared" si="14"/>
        <v>0</v>
      </c>
      <c r="BM63" s="12">
        <f t="shared" si="15"/>
        <v>0</v>
      </c>
      <c r="BN63" s="12">
        <f t="shared" si="16"/>
        <v>2.4470718057854492</v>
      </c>
      <c r="BO63" s="12">
        <f t="shared" si="17"/>
        <v>6.4308273017849873E-2</v>
      </c>
      <c r="BP63" s="12">
        <f t="shared" si="18"/>
        <v>0</v>
      </c>
      <c r="BQ63" s="12" t="str">
        <f t="shared" si="19"/>
        <v/>
      </c>
      <c r="BR63" s="12">
        <f t="shared" si="20"/>
        <v>-0.10769050684771163</v>
      </c>
      <c r="BS63" s="12">
        <f t="shared" si="21"/>
        <v>0</v>
      </c>
      <c r="BT63" s="12" t="str">
        <f t="shared" si="22"/>
        <v>N/A</v>
      </c>
      <c r="BU63" s="12">
        <f t="shared" si="23"/>
        <v>0</v>
      </c>
      <c r="BV63" s="12">
        <f t="shared" si="24"/>
        <v>-5.6949125811380863E-3</v>
      </c>
      <c r="BW63" s="12">
        <f t="shared" si="25"/>
        <v>0</v>
      </c>
      <c r="BX63" s="12">
        <f t="shared" si="26"/>
        <v>4.3505542183624568E-2</v>
      </c>
      <c r="BY63" s="12">
        <f t="shared" si="27"/>
        <v>-9.4606128958967337E-3</v>
      </c>
      <c r="BZ63" s="12">
        <f t="shared" si="28"/>
        <v>1.3383945663860699</v>
      </c>
      <c r="CA63" s="12">
        <f t="shared" si="29"/>
        <v>-1</v>
      </c>
      <c r="CB63" s="12">
        <f t="shared" si="30"/>
        <v>0</v>
      </c>
      <c r="CC63" s="12">
        <f t="shared" si="31"/>
        <v>7.7459629414817308E-2</v>
      </c>
      <c r="CD63" s="12">
        <f t="shared" si="32"/>
        <v>3.4458838931551265E-2</v>
      </c>
      <c r="CE63" s="12">
        <f t="shared" si="33"/>
        <v>0</v>
      </c>
      <c r="CF63" s="12">
        <f t="shared" si="34"/>
        <v>8.2146460600445396E-3</v>
      </c>
      <c r="CG63" s="12">
        <f t="shared" si="35"/>
        <v>-0.40598524543155812</v>
      </c>
      <c r="CH63" s="12">
        <f t="shared" si="36"/>
        <v>1.4366506622990421E-2</v>
      </c>
      <c r="CI63" s="12">
        <f t="shared" si="37"/>
        <v>4.0542591736448565E-3</v>
      </c>
    </row>
    <row r="64" spans="2:87" ht="15.75" thickBot="1" x14ac:dyDescent="0.3">
      <c r="B64" s="4"/>
      <c r="C64" s="1" t="s">
        <v>52</v>
      </c>
      <c r="D64" s="15" t="s">
        <v>153</v>
      </c>
      <c r="E64" s="16">
        <v>0.18</v>
      </c>
      <c r="F64" s="16" t="s">
        <v>101</v>
      </c>
      <c r="G64" s="16">
        <v>114.75</v>
      </c>
      <c r="H64" s="16">
        <v>114.75</v>
      </c>
      <c r="I64" s="16">
        <v>11.53</v>
      </c>
      <c r="J64" s="16">
        <v>128.22999999999999</v>
      </c>
      <c r="K64" s="16">
        <v>0</v>
      </c>
      <c r="L64" s="16">
        <v>0</v>
      </c>
      <c r="M64" s="16">
        <v>104.24</v>
      </c>
      <c r="N64" s="16">
        <v>21.12</v>
      </c>
      <c r="O64" s="16" t="s">
        <v>101</v>
      </c>
      <c r="P64" s="16">
        <v>0</v>
      </c>
      <c r="Q64" s="16">
        <v>197.03</v>
      </c>
      <c r="R64" s="16">
        <v>13.57</v>
      </c>
      <c r="S64" s="16" t="s">
        <v>101</v>
      </c>
      <c r="T64" s="16">
        <v>175.91</v>
      </c>
      <c r="U64" s="16">
        <v>17.7</v>
      </c>
      <c r="V64" s="16">
        <v>13.57</v>
      </c>
      <c r="W64" s="16">
        <v>321.83999999999997</v>
      </c>
      <c r="X64" s="16">
        <v>8.49</v>
      </c>
      <c r="Y64" s="16">
        <v>4.88</v>
      </c>
      <c r="Z64" s="16">
        <v>24</v>
      </c>
      <c r="AA64" s="16">
        <v>9.51</v>
      </c>
      <c r="AB64" s="16">
        <v>1.1100000000000001</v>
      </c>
      <c r="AC64" s="16">
        <v>0</v>
      </c>
      <c r="AD64" s="16">
        <v>272.63</v>
      </c>
      <c r="AF64" s="4"/>
      <c r="AG64" s="1" t="s">
        <v>52</v>
      </c>
      <c r="AH64" s="15" t="s">
        <v>153</v>
      </c>
      <c r="AI64" s="16">
        <v>0.18</v>
      </c>
      <c r="AJ64" s="16">
        <v>11.43</v>
      </c>
      <c r="AK64" s="16">
        <v>114.75</v>
      </c>
      <c r="AL64" s="16">
        <v>114.75</v>
      </c>
      <c r="AM64" s="16">
        <v>2.06</v>
      </c>
      <c r="AN64" s="16">
        <v>128.22999999999999</v>
      </c>
      <c r="AO64" s="16">
        <v>0</v>
      </c>
      <c r="AP64" s="16">
        <v>0</v>
      </c>
      <c r="AQ64" s="16">
        <v>104.24</v>
      </c>
      <c r="AR64" s="16">
        <v>21.12</v>
      </c>
      <c r="AS64" s="16">
        <v>0</v>
      </c>
      <c r="AT64" s="16">
        <v>0</v>
      </c>
      <c r="AU64" s="16">
        <v>197.03</v>
      </c>
      <c r="AV64" s="16">
        <v>13.57</v>
      </c>
      <c r="AW64" s="16">
        <v>0</v>
      </c>
      <c r="AX64" s="16">
        <v>175.91</v>
      </c>
      <c r="AY64" s="16">
        <v>0.99</v>
      </c>
      <c r="AZ64" s="16">
        <v>14.56</v>
      </c>
      <c r="BA64" s="16">
        <v>321.83999999999997</v>
      </c>
      <c r="BB64" s="16">
        <v>3.65</v>
      </c>
      <c r="BC64" s="16">
        <v>9.7200000000000006</v>
      </c>
      <c r="BD64" s="16">
        <v>24</v>
      </c>
      <c r="BE64" s="16">
        <v>9.51</v>
      </c>
      <c r="BF64" s="16">
        <v>1.1100000000000001</v>
      </c>
      <c r="BG64" s="24">
        <v>-2.95</v>
      </c>
      <c r="BH64" s="16">
        <v>272.63</v>
      </c>
      <c r="BJ64" s="12">
        <f t="shared" si="12"/>
        <v>0</v>
      </c>
      <c r="BK64" s="12" t="str">
        <f t="shared" si="13"/>
        <v>N/A</v>
      </c>
      <c r="BL64" s="12">
        <f t="shared" si="14"/>
        <v>0</v>
      </c>
      <c r="BM64" s="12">
        <f t="shared" si="15"/>
        <v>0</v>
      </c>
      <c r="BN64" s="12">
        <f t="shared" si="16"/>
        <v>4.5970873786407758</v>
      </c>
      <c r="BO64" s="12">
        <f t="shared" si="17"/>
        <v>0</v>
      </c>
      <c r="BP64" s="12" t="str">
        <f t="shared" si="18"/>
        <v/>
      </c>
      <c r="BQ64" s="12" t="str">
        <f t="shared" si="19"/>
        <v/>
      </c>
      <c r="BR64" s="12">
        <f t="shared" si="20"/>
        <v>0</v>
      </c>
      <c r="BS64" s="12">
        <f t="shared" si="21"/>
        <v>0</v>
      </c>
      <c r="BT64" s="12" t="str">
        <f t="shared" si="22"/>
        <v>N/A</v>
      </c>
      <c r="BU64" s="12" t="str">
        <f t="shared" si="23"/>
        <v/>
      </c>
      <c r="BV64" s="12">
        <f t="shared" si="24"/>
        <v>0</v>
      </c>
      <c r="BW64" s="12">
        <f t="shared" si="25"/>
        <v>0</v>
      </c>
      <c r="BX64" s="12" t="str">
        <f t="shared" si="26"/>
        <v>N/A</v>
      </c>
      <c r="BY64" s="12">
        <f t="shared" si="27"/>
        <v>0</v>
      </c>
      <c r="BZ64" s="12">
        <f t="shared" si="28"/>
        <v>16.878787878787879</v>
      </c>
      <c r="CA64" s="12">
        <f t="shared" si="29"/>
        <v>-6.7994505494505503E-2</v>
      </c>
      <c r="CB64" s="12">
        <f t="shared" si="30"/>
        <v>0</v>
      </c>
      <c r="CC64" s="12">
        <f t="shared" si="31"/>
        <v>1.3260273972602741</v>
      </c>
      <c r="CD64" s="12">
        <f t="shared" si="32"/>
        <v>-0.49794238683127579</v>
      </c>
      <c r="CE64" s="12">
        <f t="shared" si="33"/>
        <v>0</v>
      </c>
      <c r="CF64" s="12">
        <f t="shared" si="34"/>
        <v>0</v>
      </c>
      <c r="CG64" s="12">
        <f t="shared" si="35"/>
        <v>0</v>
      </c>
      <c r="CH64" s="12">
        <f t="shared" si="36"/>
        <v>-1</v>
      </c>
      <c r="CI64" s="12">
        <f t="shared" si="37"/>
        <v>0</v>
      </c>
    </row>
    <row r="65" spans="2:87" ht="15.75" thickBot="1" x14ac:dyDescent="0.3">
      <c r="B65" s="7"/>
      <c r="C65" s="2" t="s">
        <v>53</v>
      </c>
      <c r="D65" s="18" t="s">
        <v>154</v>
      </c>
      <c r="E65" s="19">
        <v>0.09</v>
      </c>
      <c r="F65" s="19">
        <v>0.47</v>
      </c>
      <c r="G65" s="19">
        <v>2.36</v>
      </c>
      <c r="H65" s="19">
        <v>2.36</v>
      </c>
      <c r="I65" s="19">
        <v>0.2</v>
      </c>
      <c r="J65" s="19">
        <v>3.25</v>
      </c>
      <c r="K65" s="19">
        <v>0.22</v>
      </c>
      <c r="L65" s="19">
        <v>0</v>
      </c>
      <c r="M65" s="19">
        <v>2.56</v>
      </c>
      <c r="N65" s="19">
        <v>0.76</v>
      </c>
      <c r="O65" s="19" t="s">
        <v>101</v>
      </c>
      <c r="P65" s="19">
        <v>0</v>
      </c>
      <c r="Q65" s="19">
        <v>8.2799999999999994</v>
      </c>
      <c r="R65" s="19">
        <v>0</v>
      </c>
      <c r="S65" s="19" t="s">
        <v>101</v>
      </c>
      <c r="T65" s="19">
        <v>8.1199999999999992</v>
      </c>
      <c r="U65" s="19">
        <v>0.27</v>
      </c>
      <c r="V65" s="19">
        <v>0</v>
      </c>
      <c r="W65" s="19">
        <v>11.64</v>
      </c>
      <c r="X65" s="19">
        <v>0.2</v>
      </c>
      <c r="Y65" s="19">
        <v>0.21</v>
      </c>
      <c r="Z65" s="19">
        <v>0.69</v>
      </c>
      <c r="AA65" s="19">
        <v>0.28000000000000003</v>
      </c>
      <c r="AB65" s="19">
        <v>0</v>
      </c>
      <c r="AC65" s="19">
        <v>0</v>
      </c>
      <c r="AD65" s="19">
        <v>0.92</v>
      </c>
      <c r="AF65" s="7"/>
      <c r="AG65" s="2" t="s">
        <v>53</v>
      </c>
      <c r="AH65" s="18" t="s">
        <v>154</v>
      </c>
      <c r="AI65" s="19">
        <v>0.09</v>
      </c>
      <c r="AJ65" s="19">
        <v>0.56000000000000005</v>
      </c>
      <c r="AK65" s="19">
        <v>2.41</v>
      </c>
      <c r="AL65" s="19">
        <v>2.41</v>
      </c>
      <c r="AM65" s="19">
        <v>0.2</v>
      </c>
      <c r="AN65" s="19">
        <v>3.38</v>
      </c>
      <c r="AO65" s="19">
        <v>0.21</v>
      </c>
      <c r="AP65" s="19">
        <v>0</v>
      </c>
      <c r="AQ65" s="19">
        <v>2.7</v>
      </c>
      <c r="AR65" s="19" t="s">
        <v>101</v>
      </c>
      <c r="AS65" s="19">
        <v>0</v>
      </c>
      <c r="AT65" s="19">
        <v>0</v>
      </c>
      <c r="AU65" s="19" t="s">
        <v>101</v>
      </c>
      <c r="AV65" s="19" t="s">
        <v>101</v>
      </c>
      <c r="AW65" s="19">
        <v>0</v>
      </c>
      <c r="AX65" s="19">
        <v>8.06</v>
      </c>
      <c r="AY65" s="19">
        <v>0.13</v>
      </c>
      <c r="AZ65" s="19">
        <v>0.13</v>
      </c>
      <c r="BA65" s="19">
        <v>11.57</v>
      </c>
      <c r="BB65" s="19">
        <v>0.2</v>
      </c>
      <c r="BC65" s="19">
        <v>0.21</v>
      </c>
      <c r="BD65" s="19">
        <v>0.67</v>
      </c>
      <c r="BE65" s="19">
        <v>0.26</v>
      </c>
      <c r="BF65" s="19" t="s">
        <v>101</v>
      </c>
      <c r="BG65" s="19" t="s">
        <v>101</v>
      </c>
      <c r="BH65" s="19">
        <v>0.91</v>
      </c>
      <c r="BJ65" s="12">
        <f t="shared" si="12"/>
        <v>0</v>
      </c>
      <c r="BK65" s="12">
        <f t="shared" si="13"/>
        <v>-0.16071428571428584</v>
      </c>
      <c r="BL65" s="12">
        <f t="shared" si="14"/>
        <v>-2.0746887966805089E-2</v>
      </c>
      <c r="BM65" s="12">
        <f t="shared" si="15"/>
        <v>-2.0746887966805089E-2</v>
      </c>
      <c r="BN65" s="12">
        <f t="shared" si="16"/>
        <v>0</v>
      </c>
      <c r="BO65" s="12">
        <f t="shared" si="17"/>
        <v>-3.8461538461538429E-2</v>
      </c>
      <c r="BP65" s="12">
        <f t="shared" si="18"/>
        <v>4.7619047619047665E-2</v>
      </c>
      <c r="BQ65" s="12" t="str">
        <f t="shared" si="19"/>
        <v/>
      </c>
      <c r="BR65" s="12">
        <f t="shared" si="20"/>
        <v>-5.1851851851851892E-2</v>
      </c>
      <c r="BS65" s="12" t="str">
        <f t="shared" si="21"/>
        <v>N/A</v>
      </c>
      <c r="BT65" s="12" t="str">
        <f t="shared" si="22"/>
        <v>N/A</v>
      </c>
      <c r="BU65" s="12" t="str">
        <f t="shared" si="23"/>
        <v/>
      </c>
      <c r="BV65" s="12" t="str">
        <f t="shared" si="24"/>
        <v>N/A</v>
      </c>
      <c r="BW65" s="12" t="str">
        <f t="shared" si="25"/>
        <v>N/A</v>
      </c>
      <c r="BX65" s="12" t="str">
        <f t="shared" si="26"/>
        <v>N/A</v>
      </c>
      <c r="BY65" s="12">
        <f t="shared" si="27"/>
        <v>7.4441687344911564E-3</v>
      </c>
      <c r="BZ65" s="12">
        <f t="shared" si="28"/>
        <v>1.0769230769230771</v>
      </c>
      <c r="CA65" s="12">
        <f t="shared" si="29"/>
        <v>-1</v>
      </c>
      <c r="CB65" s="12">
        <f t="shared" si="30"/>
        <v>6.0501296456352879E-3</v>
      </c>
      <c r="CC65" s="12">
        <f t="shared" si="31"/>
        <v>0</v>
      </c>
      <c r="CD65" s="12">
        <f t="shared" si="32"/>
        <v>0</v>
      </c>
      <c r="CE65" s="12">
        <f t="shared" si="33"/>
        <v>2.9850746268656577E-2</v>
      </c>
      <c r="CF65" s="12">
        <f t="shared" si="34"/>
        <v>7.6923076923076983E-2</v>
      </c>
      <c r="CG65" s="12" t="str">
        <f t="shared" si="35"/>
        <v>N/A</v>
      </c>
      <c r="CH65" s="12" t="str">
        <f t="shared" si="36"/>
        <v>N/A</v>
      </c>
      <c r="CI65" s="12">
        <f t="shared" si="37"/>
        <v>1.0989010989010999E-2</v>
      </c>
    </row>
    <row r="66" spans="2:87" ht="15.75" thickBot="1" x14ac:dyDescent="0.3">
      <c r="B66" s="4"/>
      <c r="C66" s="1" t="s">
        <v>54</v>
      </c>
      <c r="D66" s="15" t="s">
        <v>155</v>
      </c>
      <c r="E66" s="16">
        <v>57.29</v>
      </c>
      <c r="F66" s="16">
        <v>456.4</v>
      </c>
      <c r="G66" s="16">
        <v>78.48</v>
      </c>
      <c r="H66" s="16">
        <v>182.05</v>
      </c>
      <c r="I66" s="16">
        <v>500.5</v>
      </c>
      <c r="J66" s="17">
        <v>1611.75</v>
      </c>
      <c r="K66" s="16">
        <v>472.8</v>
      </c>
      <c r="L66" s="16">
        <v>103.57</v>
      </c>
      <c r="M66" s="22">
        <v>-1195.55</v>
      </c>
      <c r="N66" s="17">
        <v>10068.700000000001</v>
      </c>
      <c r="O66" s="16" t="s">
        <v>101</v>
      </c>
      <c r="P66" s="17">
        <v>2337.1799999999998</v>
      </c>
      <c r="Q66" s="17">
        <v>29145.200000000001</v>
      </c>
      <c r="R66" s="17">
        <v>2337.1799999999998</v>
      </c>
      <c r="S66" s="16">
        <v>542.04999999999995</v>
      </c>
      <c r="T66" s="17">
        <v>19173.150000000001</v>
      </c>
      <c r="U66" s="17">
        <v>5130.72</v>
      </c>
      <c r="V66" s="16" t="s">
        <v>101</v>
      </c>
      <c r="W66" s="17">
        <v>25915.63</v>
      </c>
      <c r="X66" s="16">
        <v>352.97</v>
      </c>
      <c r="Y66" s="16">
        <v>418.95</v>
      </c>
      <c r="Z66" s="17">
        <v>2807.3</v>
      </c>
      <c r="AA66" s="17">
        <v>1822.55</v>
      </c>
      <c r="AB66" s="16">
        <v>212.83</v>
      </c>
      <c r="AC66" s="17">
        <v>2049.4699999999998</v>
      </c>
      <c r="AD66" s="17">
        <v>8083.15</v>
      </c>
      <c r="AF66" s="4"/>
      <c r="AG66" s="1" t="s">
        <v>54</v>
      </c>
      <c r="AH66" s="15" t="s">
        <v>155</v>
      </c>
      <c r="AI66" s="16">
        <v>57.29</v>
      </c>
      <c r="AJ66" s="16">
        <v>645.85</v>
      </c>
      <c r="AK66" s="16">
        <v>182.05</v>
      </c>
      <c r="AL66" s="16">
        <v>182.05</v>
      </c>
      <c r="AM66" s="16">
        <v>311.05</v>
      </c>
      <c r="AN66" s="17">
        <v>1611.75</v>
      </c>
      <c r="AO66" s="16">
        <v>472.8</v>
      </c>
      <c r="AP66" s="16">
        <v>0</v>
      </c>
      <c r="AQ66" s="22">
        <v>-1195.55</v>
      </c>
      <c r="AR66" s="16" t="s">
        <v>101</v>
      </c>
      <c r="AS66" s="16">
        <v>542.04999999999995</v>
      </c>
      <c r="AT66" s="17">
        <v>2337.1799999999998</v>
      </c>
      <c r="AU66" s="16" t="s">
        <v>101</v>
      </c>
      <c r="AV66" s="17">
        <v>2337.1799999999998</v>
      </c>
      <c r="AW66" s="16">
        <v>542.04999999999995</v>
      </c>
      <c r="AX66" s="17">
        <v>19173.150000000001</v>
      </c>
      <c r="AY66" s="17">
        <v>2251.5</v>
      </c>
      <c r="AZ66" s="17">
        <v>4588.68</v>
      </c>
      <c r="BA66" s="17">
        <v>25915.63</v>
      </c>
      <c r="BB66" s="16">
        <v>352.97</v>
      </c>
      <c r="BC66" s="16">
        <v>426.05</v>
      </c>
      <c r="BD66" s="17">
        <v>2807.3</v>
      </c>
      <c r="BE66" s="17">
        <v>1815.45</v>
      </c>
      <c r="BF66" s="16">
        <v>212.83</v>
      </c>
      <c r="BG66" s="17">
        <v>2049.4699999999998</v>
      </c>
      <c r="BH66" s="17">
        <v>8055.5</v>
      </c>
      <c r="BJ66" s="12">
        <f t="shared" si="12"/>
        <v>0</v>
      </c>
      <c r="BK66" s="12">
        <f t="shared" si="13"/>
        <v>-0.29333436556475967</v>
      </c>
      <c r="BL66" s="12">
        <f t="shared" si="14"/>
        <v>-0.56890964020873391</v>
      </c>
      <c r="BM66" s="12">
        <f t="shared" si="15"/>
        <v>0</v>
      </c>
      <c r="BN66" s="12">
        <f t="shared" si="16"/>
        <v>0.60906606654878626</v>
      </c>
      <c r="BO66" s="12">
        <f t="shared" si="17"/>
        <v>0</v>
      </c>
      <c r="BP66" s="12">
        <f t="shared" si="18"/>
        <v>0</v>
      </c>
      <c r="BQ66" s="12" t="str">
        <f t="shared" si="19"/>
        <v/>
      </c>
      <c r="BR66" s="12">
        <f t="shared" si="20"/>
        <v>0</v>
      </c>
      <c r="BS66" s="12" t="str">
        <f t="shared" si="21"/>
        <v>N/A</v>
      </c>
      <c r="BT66" s="12" t="str">
        <f t="shared" si="22"/>
        <v>N/A</v>
      </c>
      <c r="BU66" s="12">
        <f t="shared" si="23"/>
        <v>0</v>
      </c>
      <c r="BV66" s="12" t="str">
        <f t="shared" si="24"/>
        <v>N/A</v>
      </c>
      <c r="BW66" s="12">
        <f t="shared" si="25"/>
        <v>0</v>
      </c>
      <c r="BX66" s="12">
        <f t="shared" si="26"/>
        <v>0</v>
      </c>
      <c r="BY66" s="12">
        <f t="shared" si="27"/>
        <v>0</v>
      </c>
      <c r="BZ66" s="12">
        <f t="shared" si="28"/>
        <v>1.2788007994670221</v>
      </c>
      <c r="CA66" s="12" t="str">
        <f t="shared" si="29"/>
        <v>N/A</v>
      </c>
      <c r="CB66" s="12">
        <f t="shared" si="30"/>
        <v>0</v>
      </c>
      <c r="CC66" s="12">
        <f t="shared" si="31"/>
        <v>0</v>
      </c>
      <c r="CD66" s="12">
        <f t="shared" si="32"/>
        <v>-1.6664710714704899E-2</v>
      </c>
      <c r="CE66" s="12">
        <f t="shared" si="33"/>
        <v>0</v>
      </c>
      <c r="CF66" s="12">
        <f t="shared" si="34"/>
        <v>3.9108760913271687E-3</v>
      </c>
      <c r="CG66" s="12">
        <f t="shared" si="35"/>
        <v>0</v>
      </c>
      <c r="CH66" s="12">
        <f t="shared" si="36"/>
        <v>0</v>
      </c>
      <c r="CI66" s="12">
        <f t="shared" si="37"/>
        <v>3.4324374650859212E-3</v>
      </c>
    </row>
    <row r="67" spans="2:87" ht="15.75" thickBot="1" x14ac:dyDescent="0.3">
      <c r="B67" s="7"/>
      <c r="C67" s="2" t="s">
        <v>55</v>
      </c>
      <c r="D67" s="18" t="s">
        <v>156</v>
      </c>
      <c r="E67" s="19">
        <v>35.869999999999997</v>
      </c>
      <c r="F67" s="20">
        <v>4516</v>
      </c>
      <c r="G67" s="19">
        <v>971.25</v>
      </c>
      <c r="H67" s="20">
        <v>1256.75</v>
      </c>
      <c r="I67" s="20">
        <v>4625.75</v>
      </c>
      <c r="J67" s="20">
        <v>12093.5</v>
      </c>
      <c r="K67" s="20">
        <v>1695</v>
      </c>
      <c r="L67" s="19">
        <v>285.5</v>
      </c>
      <c r="M67" s="21">
        <v>-1014.75</v>
      </c>
      <c r="N67" s="20">
        <v>23882.5</v>
      </c>
      <c r="O67" s="19" t="s">
        <v>101</v>
      </c>
      <c r="P67" s="20">
        <v>6677</v>
      </c>
      <c r="Q67" s="20">
        <v>103850.5</v>
      </c>
      <c r="R67" s="20">
        <v>6720.5</v>
      </c>
      <c r="S67" s="20">
        <v>13180.75</v>
      </c>
      <c r="T67" s="20">
        <v>79968</v>
      </c>
      <c r="U67" s="20">
        <v>30664.5</v>
      </c>
      <c r="V67" s="19">
        <v>0</v>
      </c>
      <c r="W67" s="20">
        <v>122726</v>
      </c>
      <c r="X67" s="20">
        <v>3370.75</v>
      </c>
      <c r="Y67" s="20">
        <v>4187.25</v>
      </c>
      <c r="Z67" s="20">
        <v>13108.25</v>
      </c>
      <c r="AA67" s="20">
        <v>5227.5</v>
      </c>
      <c r="AB67" s="19" t="s">
        <v>101</v>
      </c>
      <c r="AC67" s="20">
        <v>11988</v>
      </c>
      <c r="AD67" s="20">
        <v>33806</v>
      </c>
      <c r="AF67" s="7"/>
      <c r="AG67" s="2" t="s">
        <v>55</v>
      </c>
      <c r="AH67" s="18" t="s">
        <v>156</v>
      </c>
      <c r="AI67" s="19">
        <v>35.869999999999997</v>
      </c>
      <c r="AJ67" s="20">
        <v>5551.75</v>
      </c>
      <c r="AK67" s="20">
        <v>1256.75</v>
      </c>
      <c r="AL67" s="20">
        <v>1256.75</v>
      </c>
      <c r="AM67" s="20">
        <v>3542</v>
      </c>
      <c r="AN67" s="20">
        <v>12045.5</v>
      </c>
      <c r="AO67" s="20">
        <v>1695</v>
      </c>
      <c r="AP67" s="19">
        <v>0</v>
      </c>
      <c r="AQ67" s="21">
        <v>-1062.75</v>
      </c>
      <c r="AR67" s="20">
        <v>23882.5</v>
      </c>
      <c r="AS67" s="20">
        <v>13717.5</v>
      </c>
      <c r="AT67" s="20">
        <v>6677</v>
      </c>
      <c r="AU67" s="20">
        <v>103850.5</v>
      </c>
      <c r="AV67" s="20">
        <v>7031</v>
      </c>
      <c r="AW67" s="20">
        <v>13694.5</v>
      </c>
      <c r="AX67" s="20">
        <v>79968</v>
      </c>
      <c r="AY67" s="20">
        <v>9964</v>
      </c>
      <c r="AZ67" s="20">
        <v>16995</v>
      </c>
      <c r="BA67" s="20">
        <v>122726</v>
      </c>
      <c r="BB67" s="20">
        <v>3370.75</v>
      </c>
      <c r="BC67" s="20">
        <v>4187.25</v>
      </c>
      <c r="BD67" s="20">
        <v>13108.25</v>
      </c>
      <c r="BE67" s="20">
        <v>5227.5</v>
      </c>
      <c r="BF67" s="19" t="s">
        <v>101</v>
      </c>
      <c r="BG67" s="20">
        <v>11988</v>
      </c>
      <c r="BH67" s="20">
        <v>33806</v>
      </c>
      <c r="BJ67" s="12">
        <f t="shared" si="12"/>
        <v>0</v>
      </c>
      <c r="BK67" s="12">
        <f t="shared" si="13"/>
        <v>-0.18656279551492772</v>
      </c>
      <c r="BL67" s="12">
        <f t="shared" si="14"/>
        <v>-0.22717326437238911</v>
      </c>
      <c r="BM67" s="12">
        <f t="shared" si="15"/>
        <v>0</v>
      </c>
      <c r="BN67" s="12">
        <f t="shared" si="16"/>
        <v>0.30597120271033312</v>
      </c>
      <c r="BO67" s="12">
        <f t="shared" si="17"/>
        <v>3.9848906230542528E-3</v>
      </c>
      <c r="BP67" s="12">
        <f t="shared" si="18"/>
        <v>0</v>
      </c>
      <c r="BQ67" s="12" t="str">
        <f t="shared" si="19"/>
        <v/>
      </c>
      <c r="BR67" s="12">
        <f t="shared" si="20"/>
        <v>-4.5165843330980948E-2</v>
      </c>
      <c r="BS67" s="12">
        <f t="shared" si="21"/>
        <v>0</v>
      </c>
      <c r="BT67" s="12" t="str">
        <f t="shared" si="22"/>
        <v>N/A</v>
      </c>
      <c r="BU67" s="12">
        <f t="shared" si="23"/>
        <v>0</v>
      </c>
      <c r="BV67" s="12">
        <f t="shared" si="24"/>
        <v>0</v>
      </c>
      <c r="BW67" s="12">
        <f t="shared" si="25"/>
        <v>-4.416157018916228E-2</v>
      </c>
      <c r="BX67" s="12">
        <f t="shared" si="26"/>
        <v>-3.7515060790828433E-2</v>
      </c>
      <c r="BY67" s="12">
        <f t="shared" si="27"/>
        <v>0</v>
      </c>
      <c r="BZ67" s="12">
        <f t="shared" si="28"/>
        <v>2.0775291047771978</v>
      </c>
      <c r="CA67" s="12">
        <f t="shared" si="29"/>
        <v>-1</v>
      </c>
      <c r="CB67" s="12">
        <f t="shared" si="30"/>
        <v>0</v>
      </c>
      <c r="CC67" s="12">
        <f t="shared" si="31"/>
        <v>0</v>
      </c>
      <c r="CD67" s="12">
        <f t="shared" si="32"/>
        <v>0</v>
      </c>
      <c r="CE67" s="12">
        <f t="shared" si="33"/>
        <v>0</v>
      </c>
      <c r="CF67" s="12">
        <f t="shared" si="34"/>
        <v>0</v>
      </c>
      <c r="CG67" s="12" t="str">
        <f t="shared" si="35"/>
        <v>N/A</v>
      </c>
      <c r="CH67" s="12">
        <f t="shared" si="36"/>
        <v>0</v>
      </c>
      <c r="CI67" s="12">
        <f t="shared" si="37"/>
        <v>0</v>
      </c>
    </row>
    <row r="68" spans="2:87" ht="15.75" thickBot="1" x14ac:dyDescent="0.3">
      <c r="B68" s="4"/>
      <c r="C68" s="1" t="s">
        <v>56</v>
      </c>
      <c r="D68" s="15" t="s">
        <v>157</v>
      </c>
      <c r="E68" s="16">
        <v>41.68</v>
      </c>
      <c r="F68" s="17">
        <v>1171</v>
      </c>
      <c r="G68" s="16">
        <v>479.25</v>
      </c>
      <c r="H68" s="16">
        <v>522</v>
      </c>
      <c r="I68" s="16">
        <v>398</v>
      </c>
      <c r="J68" s="17">
        <v>2362.25</v>
      </c>
      <c r="K68" s="16">
        <v>271.25</v>
      </c>
      <c r="L68" s="16">
        <v>42.75</v>
      </c>
      <c r="M68" s="22">
        <v>-1833</v>
      </c>
      <c r="N68" s="17">
        <v>11358.75</v>
      </c>
      <c r="O68" s="16">
        <v>0</v>
      </c>
      <c r="P68" s="17">
        <v>5618</v>
      </c>
      <c r="Q68" s="17">
        <v>42884.75</v>
      </c>
      <c r="R68" s="17">
        <v>5638</v>
      </c>
      <c r="S68" s="17">
        <v>1429.25</v>
      </c>
      <c r="T68" s="17">
        <v>31526</v>
      </c>
      <c r="U68" s="17">
        <v>7807</v>
      </c>
      <c r="V68" s="16">
        <v>0</v>
      </c>
      <c r="W68" s="17">
        <v>41695.25</v>
      </c>
      <c r="X68" s="16">
        <v>919.25</v>
      </c>
      <c r="Y68" s="17">
        <v>1355</v>
      </c>
      <c r="Z68" s="17">
        <v>4195.25</v>
      </c>
      <c r="AA68" s="17">
        <v>1405</v>
      </c>
      <c r="AB68" s="16">
        <v>516</v>
      </c>
      <c r="AC68" s="17">
        <v>2820.75</v>
      </c>
      <c r="AD68" s="17">
        <v>19890.75</v>
      </c>
      <c r="AF68" s="4"/>
      <c r="AG68" s="1" t="s">
        <v>56</v>
      </c>
      <c r="AH68" s="15" t="s">
        <v>157</v>
      </c>
      <c r="AI68" s="16">
        <v>41.68</v>
      </c>
      <c r="AJ68" s="17">
        <v>1302.75</v>
      </c>
      <c r="AK68" s="16">
        <v>522</v>
      </c>
      <c r="AL68" s="16">
        <v>522</v>
      </c>
      <c r="AM68" s="16">
        <v>266.25</v>
      </c>
      <c r="AN68" s="17">
        <v>2362.25</v>
      </c>
      <c r="AO68" s="16">
        <v>271.25</v>
      </c>
      <c r="AP68" s="16" t="s">
        <v>101</v>
      </c>
      <c r="AQ68" s="22">
        <v>-1833</v>
      </c>
      <c r="AR68" s="17">
        <v>11358.75</v>
      </c>
      <c r="AS68" s="17">
        <v>1429.25</v>
      </c>
      <c r="AT68" s="17">
        <v>5618</v>
      </c>
      <c r="AU68" s="17">
        <v>42884.75</v>
      </c>
      <c r="AV68" s="17">
        <v>5638</v>
      </c>
      <c r="AW68" s="17">
        <v>1429.25</v>
      </c>
      <c r="AX68" s="17">
        <v>31526</v>
      </c>
      <c r="AY68" s="16">
        <v>739.75</v>
      </c>
      <c r="AZ68" s="17">
        <v>6377.75</v>
      </c>
      <c r="BA68" s="17">
        <v>41695.25</v>
      </c>
      <c r="BB68" s="16">
        <v>919.25</v>
      </c>
      <c r="BC68" s="17">
        <v>1355</v>
      </c>
      <c r="BD68" s="17">
        <v>4195.25</v>
      </c>
      <c r="BE68" s="17">
        <v>1405</v>
      </c>
      <c r="BF68" s="16">
        <v>516</v>
      </c>
      <c r="BG68" s="17">
        <v>2820.75</v>
      </c>
      <c r="BH68" s="17">
        <v>19890.75</v>
      </c>
      <c r="BJ68" s="12">
        <f t="shared" si="12"/>
        <v>0</v>
      </c>
      <c r="BK68" s="12">
        <f t="shared" si="13"/>
        <v>-0.10113222030320476</v>
      </c>
      <c r="BL68" s="12">
        <f t="shared" si="14"/>
        <v>-8.1896551724137928E-2</v>
      </c>
      <c r="BM68" s="12">
        <f t="shared" si="15"/>
        <v>0</v>
      </c>
      <c r="BN68" s="12">
        <f t="shared" si="16"/>
        <v>0.49483568075117373</v>
      </c>
      <c r="BO68" s="12">
        <f t="shared" si="17"/>
        <v>0</v>
      </c>
      <c r="BP68" s="12">
        <f t="shared" si="18"/>
        <v>0</v>
      </c>
      <c r="BQ68" s="12" t="str">
        <f t="shared" si="19"/>
        <v>N/A</v>
      </c>
      <c r="BR68" s="12">
        <f t="shared" si="20"/>
        <v>0</v>
      </c>
      <c r="BS68" s="12">
        <f t="shared" si="21"/>
        <v>0</v>
      </c>
      <c r="BT68" s="12">
        <f t="shared" si="22"/>
        <v>-1</v>
      </c>
      <c r="BU68" s="12">
        <f t="shared" si="23"/>
        <v>0</v>
      </c>
      <c r="BV68" s="12">
        <f t="shared" si="24"/>
        <v>0</v>
      </c>
      <c r="BW68" s="12">
        <f t="shared" si="25"/>
        <v>0</v>
      </c>
      <c r="BX68" s="12">
        <f t="shared" si="26"/>
        <v>0</v>
      </c>
      <c r="BY68" s="12">
        <f t="shared" si="27"/>
        <v>0</v>
      </c>
      <c r="BZ68" s="12">
        <f t="shared" si="28"/>
        <v>9.5535653937140932</v>
      </c>
      <c r="CA68" s="12">
        <f t="shared" si="29"/>
        <v>-1</v>
      </c>
      <c r="CB68" s="12">
        <f t="shared" si="30"/>
        <v>0</v>
      </c>
      <c r="CC68" s="12">
        <f t="shared" si="31"/>
        <v>0</v>
      </c>
      <c r="CD68" s="12">
        <f t="shared" si="32"/>
        <v>0</v>
      </c>
      <c r="CE68" s="12">
        <f t="shared" si="33"/>
        <v>0</v>
      </c>
      <c r="CF68" s="12">
        <f t="shared" si="34"/>
        <v>0</v>
      </c>
      <c r="CG68" s="12">
        <f t="shared" si="35"/>
        <v>0</v>
      </c>
      <c r="CH68" s="12">
        <f t="shared" si="36"/>
        <v>0</v>
      </c>
      <c r="CI68" s="12">
        <f t="shared" si="37"/>
        <v>0</v>
      </c>
    </row>
    <row r="69" spans="2:87" ht="15.75" thickBot="1" x14ac:dyDescent="0.3">
      <c r="B69" s="7"/>
      <c r="C69" s="2" t="s">
        <v>57</v>
      </c>
      <c r="D69" s="18" t="s">
        <v>158</v>
      </c>
      <c r="E69" s="19">
        <v>0.49</v>
      </c>
      <c r="F69" s="19">
        <v>142.78</v>
      </c>
      <c r="G69" s="19">
        <v>25</v>
      </c>
      <c r="H69" s="19">
        <v>49.62</v>
      </c>
      <c r="I69" s="19">
        <v>16.91</v>
      </c>
      <c r="J69" s="19">
        <v>289.89</v>
      </c>
      <c r="K69" s="19">
        <v>80.59</v>
      </c>
      <c r="L69" s="19">
        <v>24.62</v>
      </c>
      <c r="M69" s="23">
        <v>-386.16</v>
      </c>
      <c r="N69" s="19">
        <v>654.94000000000005</v>
      </c>
      <c r="O69" s="19" t="s">
        <v>101</v>
      </c>
      <c r="P69" s="19">
        <v>247.27</v>
      </c>
      <c r="Q69" s="20">
        <v>1241.92</v>
      </c>
      <c r="R69" s="19">
        <v>355.5</v>
      </c>
      <c r="S69" s="19" t="s">
        <v>101</v>
      </c>
      <c r="T69" s="19">
        <v>664.68</v>
      </c>
      <c r="U69" s="19">
        <v>422.29</v>
      </c>
      <c r="V69" s="19">
        <v>108.22</v>
      </c>
      <c r="W69" s="20">
        <v>1376.86</v>
      </c>
      <c r="X69" s="19">
        <v>41.33</v>
      </c>
      <c r="Y69" s="19">
        <v>159.34</v>
      </c>
      <c r="Z69" s="19">
        <v>676.06</v>
      </c>
      <c r="AA69" s="19">
        <v>475.38</v>
      </c>
      <c r="AB69" s="19">
        <v>0</v>
      </c>
      <c r="AC69" s="19" t="s">
        <v>101</v>
      </c>
      <c r="AD69" s="20">
        <v>1798.74</v>
      </c>
      <c r="AF69" s="7"/>
      <c r="AG69" s="2" t="s">
        <v>57</v>
      </c>
      <c r="AH69" s="18" t="s">
        <v>158</v>
      </c>
      <c r="AI69" s="19">
        <v>0.49</v>
      </c>
      <c r="AJ69" s="19">
        <v>142.78</v>
      </c>
      <c r="AK69" s="19">
        <v>25</v>
      </c>
      <c r="AL69" s="19">
        <v>25</v>
      </c>
      <c r="AM69" s="19">
        <v>41.52</v>
      </c>
      <c r="AN69" s="19">
        <v>289.89</v>
      </c>
      <c r="AO69" s="19">
        <v>80.59</v>
      </c>
      <c r="AP69" s="19">
        <v>0</v>
      </c>
      <c r="AQ69" s="23">
        <v>-386.16</v>
      </c>
      <c r="AR69" s="19" t="s">
        <v>101</v>
      </c>
      <c r="AS69" s="19">
        <v>0.09</v>
      </c>
      <c r="AT69" s="19">
        <v>247.27</v>
      </c>
      <c r="AU69" s="19" t="s">
        <v>101</v>
      </c>
      <c r="AV69" s="19">
        <v>355.5</v>
      </c>
      <c r="AW69" s="19">
        <v>0.09</v>
      </c>
      <c r="AX69" s="19">
        <v>663.25</v>
      </c>
      <c r="AY69" s="19">
        <v>53.12</v>
      </c>
      <c r="AZ69" s="19">
        <v>408.61</v>
      </c>
      <c r="BA69" s="20">
        <v>1376.86</v>
      </c>
      <c r="BB69" s="19">
        <v>41.33</v>
      </c>
      <c r="BC69" s="19">
        <v>159.34</v>
      </c>
      <c r="BD69" s="19">
        <v>676.06</v>
      </c>
      <c r="BE69" s="19">
        <v>475.38</v>
      </c>
      <c r="BF69" s="19" t="s">
        <v>101</v>
      </c>
      <c r="BG69" s="19" t="s">
        <v>101</v>
      </c>
      <c r="BH69" s="20">
        <v>1798.74</v>
      </c>
      <c r="BJ69" s="12">
        <f t="shared" si="12"/>
        <v>0</v>
      </c>
      <c r="BK69" s="12">
        <f t="shared" si="13"/>
        <v>0</v>
      </c>
      <c r="BL69" s="12">
        <f t="shared" si="14"/>
        <v>0</v>
      </c>
      <c r="BM69" s="12">
        <f t="shared" si="15"/>
        <v>0.9847999999999999</v>
      </c>
      <c r="BN69" s="12">
        <f t="shared" si="16"/>
        <v>-0.59272639691714835</v>
      </c>
      <c r="BO69" s="12">
        <f t="shared" si="17"/>
        <v>0</v>
      </c>
      <c r="BP69" s="12">
        <f t="shared" si="18"/>
        <v>0</v>
      </c>
      <c r="BQ69" s="12" t="str">
        <f t="shared" si="19"/>
        <v/>
      </c>
      <c r="BR69" s="12">
        <f t="shared" si="20"/>
        <v>0</v>
      </c>
      <c r="BS69" s="12" t="str">
        <f t="shared" si="21"/>
        <v>N/A</v>
      </c>
      <c r="BT69" s="12" t="str">
        <f t="shared" si="22"/>
        <v>N/A</v>
      </c>
      <c r="BU69" s="12">
        <f t="shared" si="23"/>
        <v>0</v>
      </c>
      <c r="BV69" s="12" t="str">
        <f t="shared" si="24"/>
        <v>N/A</v>
      </c>
      <c r="BW69" s="12">
        <f t="shared" si="25"/>
        <v>0</v>
      </c>
      <c r="BX69" s="12" t="str">
        <f t="shared" si="26"/>
        <v>N/A</v>
      </c>
      <c r="BY69" s="12">
        <f t="shared" si="27"/>
        <v>2.1560497549942704E-3</v>
      </c>
      <c r="BZ69" s="12">
        <f t="shared" si="28"/>
        <v>6.9497364457831328</v>
      </c>
      <c r="CA69" s="12">
        <f t="shared" si="29"/>
        <v>-0.73515087736472429</v>
      </c>
      <c r="CB69" s="12">
        <f t="shared" si="30"/>
        <v>0</v>
      </c>
      <c r="CC69" s="12">
        <f t="shared" si="31"/>
        <v>0</v>
      </c>
      <c r="CD69" s="12">
        <f t="shared" si="32"/>
        <v>0</v>
      </c>
      <c r="CE69" s="12">
        <f t="shared" si="33"/>
        <v>0</v>
      </c>
      <c r="CF69" s="12">
        <f t="shared" si="34"/>
        <v>0</v>
      </c>
      <c r="CG69" s="12" t="str">
        <f t="shared" si="35"/>
        <v>N/A</v>
      </c>
      <c r="CH69" s="12" t="str">
        <f t="shared" si="36"/>
        <v>N/A</v>
      </c>
      <c r="CI69" s="12">
        <f t="shared" si="37"/>
        <v>0</v>
      </c>
    </row>
    <row r="70" spans="2:87" ht="15.75" thickBot="1" x14ac:dyDescent="0.3">
      <c r="B70" s="4"/>
      <c r="C70" s="1" t="s">
        <v>58</v>
      </c>
      <c r="D70" s="15" t="s">
        <v>159</v>
      </c>
      <c r="E70" s="16">
        <v>38.71</v>
      </c>
      <c r="F70" s="16" t="s">
        <v>101</v>
      </c>
      <c r="G70" s="16">
        <v>194.46</v>
      </c>
      <c r="H70" s="16">
        <v>194.46</v>
      </c>
      <c r="I70" s="17">
        <v>1225.1400000000001</v>
      </c>
      <c r="J70" s="17">
        <v>1921.36</v>
      </c>
      <c r="K70" s="16">
        <v>288.77</v>
      </c>
      <c r="L70" s="16">
        <v>0</v>
      </c>
      <c r="M70" s="22">
        <v>-1135.68</v>
      </c>
      <c r="N70" s="17">
        <v>8880.44</v>
      </c>
      <c r="O70" s="16" t="s">
        <v>101</v>
      </c>
      <c r="P70" s="17">
        <v>9231.0400000000009</v>
      </c>
      <c r="Q70" s="17">
        <v>34017.49</v>
      </c>
      <c r="R70" s="17">
        <v>9312.76</v>
      </c>
      <c r="S70" s="16" t="s">
        <v>101</v>
      </c>
      <c r="T70" s="17">
        <v>25494.6</v>
      </c>
      <c r="U70" s="17">
        <v>12607.01</v>
      </c>
      <c r="V70" s="16" t="s">
        <v>101</v>
      </c>
      <c r="W70" s="17">
        <v>40022.959999999999</v>
      </c>
      <c r="X70" s="17">
        <v>1328.52</v>
      </c>
      <c r="Y70" s="16">
        <v>808.64</v>
      </c>
      <c r="Z70" s="17">
        <v>3057.03</v>
      </c>
      <c r="AA70" s="16">
        <v>919.86</v>
      </c>
      <c r="AB70" s="16">
        <v>0</v>
      </c>
      <c r="AC70" s="17">
        <v>2161.59</v>
      </c>
      <c r="AD70" s="17">
        <v>17193.48</v>
      </c>
      <c r="AF70" s="4"/>
      <c r="AG70" s="1" t="s">
        <v>58</v>
      </c>
      <c r="AH70" s="15" t="s">
        <v>159</v>
      </c>
      <c r="AI70" s="16">
        <v>38.71</v>
      </c>
      <c r="AJ70" s="16">
        <v>218.88</v>
      </c>
      <c r="AK70" s="16">
        <v>194.53</v>
      </c>
      <c r="AL70" s="16">
        <v>194.53</v>
      </c>
      <c r="AM70" s="17">
        <v>1219.79</v>
      </c>
      <c r="AN70" s="17">
        <v>1922.07</v>
      </c>
      <c r="AO70" s="16">
        <v>288.87</v>
      </c>
      <c r="AP70" s="16" t="s">
        <v>101</v>
      </c>
      <c r="AQ70" s="22">
        <v>-1136.05</v>
      </c>
      <c r="AR70" s="16" t="s">
        <v>101</v>
      </c>
      <c r="AS70" s="16">
        <v>24.29</v>
      </c>
      <c r="AT70" s="17">
        <v>9234.49</v>
      </c>
      <c r="AU70" s="16" t="s">
        <v>101</v>
      </c>
      <c r="AV70" s="17">
        <v>10149.75</v>
      </c>
      <c r="AW70" s="16">
        <v>8.2899999999999991</v>
      </c>
      <c r="AX70" s="17">
        <v>25287.119999999999</v>
      </c>
      <c r="AY70" s="17">
        <v>2635.51</v>
      </c>
      <c r="AZ70" s="17">
        <v>12785.26</v>
      </c>
      <c r="BA70" s="17">
        <v>40306</v>
      </c>
      <c r="BB70" s="17">
        <v>1370.86</v>
      </c>
      <c r="BC70" s="16">
        <v>767.06</v>
      </c>
      <c r="BD70" s="17">
        <v>3058.13</v>
      </c>
      <c r="BE70" s="16">
        <v>920.2</v>
      </c>
      <c r="BF70" s="16" t="s">
        <v>101</v>
      </c>
      <c r="BG70" s="17">
        <v>2162.38</v>
      </c>
      <c r="BH70" s="17">
        <v>17199.919999999998</v>
      </c>
      <c r="BJ70" s="12">
        <f t="shared" si="12"/>
        <v>0</v>
      </c>
      <c r="BK70" s="12" t="str">
        <f t="shared" si="13"/>
        <v>N/A</v>
      </c>
      <c r="BL70" s="12">
        <f t="shared" si="14"/>
        <v>-3.598416696653122E-4</v>
      </c>
      <c r="BM70" s="12">
        <f t="shared" si="15"/>
        <v>-3.598416696653122E-4</v>
      </c>
      <c r="BN70" s="12">
        <f t="shared" si="16"/>
        <v>4.3860008690021534E-3</v>
      </c>
      <c r="BO70" s="12">
        <f t="shared" si="17"/>
        <v>-3.6939341439179446E-4</v>
      </c>
      <c r="BP70" s="12">
        <f t="shared" si="18"/>
        <v>-3.4617648076997522E-4</v>
      </c>
      <c r="BQ70" s="12" t="str">
        <f t="shared" si="19"/>
        <v>N/A</v>
      </c>
      <c r="BR70" s="12">
        <f t="shared" si="20"/>
        <v>-3.2568989040965702E-4</v>
      </c>
      <c r="BS70" s="12" t="str">
        <f t="shared" si="21"/>
        <v>N/A</v>
      </c>
      <c r="BT70" s="12" t="str">
        <f t="shared" si="22"/>
        <v>N/A</v>
      </c>
      <c r="BU70" s="12">
        <f t="shared" si="23"/>
        <v>-3.7359940830505081E-4</v>
      </c>
      <c r="BV70" s="12" t="str">
        <f t="shared" si="24"/>
        <v>N/A</v>
      </c>
      <c r="BW70" s="12">
        <f t="shared" si="25"/>
        <v>-8.2464100100987689E-2</v>
      </c>
      <c r="BX70" s="12" t="str">
        <f t="shared" si="26"/>
        <v>N/A</v>
      </c>
      <c r="BY70" s="12">
        <f t="shared" si="27"/>
        <v>8.2049675882425351E-3</v>
      </c>
      <c r="BZ70" s="12">
        <f t="shared" si="28"/>
        <v>3.7835181805419063</v>
      </c>
      <c r="CA70" s="12" t="str">
        <f t="shared" si="29"/>
        <v>N/A</v>
      </c>
      <c r="CB70" s="12">
        <f t="shared" si="30"/>
        <v>-7.0222795613556514E-3</v>
      </c>
      <c r="CC70" s="12">
        <f t="shared" si="31"/>
        <v>-3.0885721371985413E-2</v>
      </c>
      <c r="CD70" s="12">
        <f t="shared" si="32"/>
        <v>5.4206972075196258E-2</v>
      </c>
      <c r="CE70" s="12">
        <f t="shared" si="33"/>
        <v>-3.5969693897901954E-4</v>
      </c>
      <c r="CF70" s="12">
        <f t="shared" si="34"/>
        <v>-3.694848945881676E-4</v>
      </c>
      <c r="CG70" s="12" t="str">
        <f t="shared" si="35"/>
        <v>N/A</v>
      </c>
      <c r="CH70" s="12">
        <f t="shared" si="36"/>
        <v>-3.6533819217712132E-4</v>
      </c>
      <c r="CI70" s="12">
        <f t="shared" si="37"/>
        <v>-3.7442034614106875E-4</v>
      </c>
    </row>
    <row r="71" spans="2:87" ht="15.75" thickBot="1" x14ac:dyDescent="0.3">
      <c r="B71" s="7"/>
      <c r="C71" s="2" t="s">
        <v>59</v>
      </c>
      <c r="D71" s="18" t="s">
        <v>160</v>
      </c>
      <c r="E71" s="19">
        <v>7.53</v>
      </c>
      <c r="F71" s="19">
        <v>41.64</v>
      </c>
      <c r="G71" s="19">
        <v>35.14</v>
      </c>
      <c r="H71" s="19">
        <v>41.36</v>
      </c>
      <c r="I71" s="19">
        <v>9.07</v>
      </c>
      <c r="J71" s="19">
        <v>103.76</v>
      </c>
      <c r="K71" s="19">
        <v>11.7</v>
      </c>
      <c r="L71" s="19">
        <v>6.22</v>
      </c>
      <c r="M71" s="19">
        <v>45.46</v>
      </c>
      <c r="N71" s="19">
        <v>2.61</v>
      </c>
      <c r="O71" s="19">
        <v>1.05</v>
      </c>
      <c r="P71" s="19">
        <v>12.75</v>
      </c>
      <c r="Q71" s="19">
        <v>7.32</v>
      </c>
      <c r="R71" s="19">
        <v>20.45</v>
      </c>
      <c r="S71" s="19">
        <v>0</v>
      </c>
      <c r="T71" s="19">
        <v>6.35</v>
      </c>
      <c r="U71" s="19">
        <v>41.96</v>
      </c>
      <c r="V71" s="19">
        <v>0</v>
      </c>
      <c r="W71" s="19">
        <v>152.07</v>
      </c>
      <c r="X71" s="19">
        <v>21.1</v>
      </c>
      <c r="Y71" s="19">
        <v>33.58</v>
      </c>
      <c r="Z71" s="19">
        <v>58.31</v>
      </c>
      <c r="AA71" s="19">
        <v>2</v>
      </c>
      <c r="AB71" s="19">
        <v>1.62</v>
      </c>
      <c r="AC71" s="19">
        <v>0</v>
      </c>
      <c r="AD71" s="19">
        <v>4.05</v>
      </c>
      <c r="AF71" s="7"/>
      <c r="AG71" s="2" t="s">
        <v>59</v>
      </c>
      <c r="AH71" s="18" t="s">
        <v>160</v>
      </c>
      <c r="AI71" s="19">
        <v>7.53</v>
      </c>
      <c r="AJ71" s="19">
        <v>41.74</v>
      </c>
      <c r="AK71" s="19">
        <v>41.36</v>
      </c>
      <c r="AL71" s="19">
        <v>41.36</v>
      </c>
      <c r="AM71" s="19">
        <v>8.82</v>
      </c>
      <c r="AN71" s="19">
        <v>103.61</v>
      </c>
      <c r="AO71" s="19">
        <v>11.7</v>
      </c>
      <c r="AP71" s="19">
        <v>0</v>
      </c>
      <c r="AQ71" s="19">
        <v>45.31</v>
      </c>
      <c r="AR71" s="19" t="s">
        <v>101</v>
      </c>
      <c r="AS71" s="19">
        <v>1.79</v>
      </c>
      <c r="AT71" s="19">
        <v>12.75</v>
      </c>
      <c r="AU71" s="19" t="s">
        <v>101</v>
      </c>
      <c r="AV71" s="19">
        <v>20.45</v>
      </c>
      <c r="AW71" s="19">
        <v>0.74</v>
      </c>
      <c r="AX71" s="19">
        <v>6.35</v>
      </c>
      <c r="AY71" s="19">
        <v>6.07</v>
      </c>
      <c r="AZ71" s="19">
        <v>26.52</v>
      </c>
      <c r="BA71" s="19">
        <v>152.07</v>
      </c>
      <c r="BB71" s="19">
        <v>21.1</v>
      </c>
      <c r="BC71" s="19">
        <v>33.58</v>
      </c>
      <c r="BD71" s="19">
        <v>58.31</v>
      </c>
      <c r="BE71" s="19">
        <v>2</v>
      </c>
      <c r="BF71" s="19">
        <v>1.62</v>
      </c>
      <c r="BG71" s="23">
        <v>-13.56</v>
      </c>
      <c r="BH71" s="19">
        <v>4.05</v>
      </c>
      <c r="BJ71" s="12">
        <f t="shared" si="12"/>
        <v>0</v>
      </c>
      <c r="BK71" s="12">
        <f t="shared" si="13"/>
        <v>-2.3957834211787593E-3</v>
      </c>
      <c r="BL71" s="12">
        <f t="shared" si="14"/>
        <v>-0.1503868471953578</v>
      </c>
      <c r="BM71" s="12">
        <f t="shared" si="15"/>
        <v>0</v>
      </c>
      <c r="BN71" s="12">
        <f t="shared" si="16"/>
        <v>2.8344671201814057E-2</v>
      </c>
      <c r="BO71" s="12">
        <f t="shared" si="17"/>
        <v>1.4477367049513144E-3</v>
      </c>
      <c r="BP71" s="12">
        <f t="shared" si="18"/>
        <v>0</v>
      </c>
      <c r="BQ71" s="12" t="str">
        <f t="shared" si="19"/>
        <v/>
      </c>
      <c r="BR71" s="12">
        <f t="shared" si="20"/>
        <v>3.3105274773780305E-3</v>
      </c>
      <c r="BS71" s="12" t="str">
        <f t="shared" si="21"/>
        <v>N/A</v>
      </c>
      <c r="BT71" s="12">
        <f t="shared" si="22"/>
        <v>-0.41340782122905029</v>
      </c>
      <c r="BU71" s="12">
        <f t="shared" si="23"/>
        <v>0</v>
      </c>
      <c r="BV71" s="12" t="str">
        <f t="shared" si="24"/>
        <v>N/A</v>
      </c>
      <c r="BW71" s="12">
        <f t="shared" si="25"/>
        <v>0</v>
      </c>
      <c r="BX71" s="12">
        <f t="shared" si="26"/>
        <v>-1</v>
      </c>
      <c r="BY71" s="12">
        <f t="shared" si="27"/>
        <v>0</v>
      </c>
      <c r="BZ71" s="12">
        <f t="shared" si="28"/>
        <v>5.9126853377265238</v>
      </c>
      <c r="CA71" s="12">
        <f t="shared" si="29"/>
        <v>-1</v>
      </c>
      <c r="CB71" s="12">
        <f t="shared" si="30"/>
        <v>0</v>
      </c>
      <c r="CC71" s="12">
        <f t="shared" si="31"/>
        <v>0</v>
      </c>
      <c r="CD71" s="12">
        <f t="shared" si="32"/>
        <v>0</v>
      </c>
      <c r="CE71" s="12">
        <f t="shared" si="33"/>
        <v>0</v>
      </c>
      <c r="CF71" s="12">
        <f t="shared" si="34"/>
        <v>0</v>
      </c>
      <c r="CG71" s="12">
        <f t="shared" si="35"/>
        <v>0</v>
      </c>
      <c r="CH71" s="12">
        <f t="shared" si="36"/>
        <v>-1</v>
      </c>
      <c r="CI71" s="12">
        <f t="shared" si="37"/>
        <v>0</v>
      </c>
    </row>
    <row r="72" spans="2:87" ht="21.75" thickBot="1" x14ac:dyDescent="0.3">
      <c r="B72" s="4"/>
      <c r="C72" s="1" t="s">
        <v>60</v>
      </c>
      <c r="D72" s="15" t="s">
        <v>161</v>
      </c>
      <c r="E72" s="16">
        <v>10.79</v>
      </c>
      <c r="F72" s="16">
        <v>2.0499999999999998</v>
      </c>
      <c r="G72" s="16">
        <v>10.8</v>
      </c>
      <c r="H72" s="16">
        <v>10.8</v>
      </c>
      <c r="I72" s="16">
        <v>2.88</v>
      </c>
      <c r="J72" s="16">
        <v>15.73</v>
      </c>
      <c r="K72" s="16">
        <v>0</v>
      </c>
      <c r="L72" s="16">
        <v>0</v>
      </c>
      <c r="M72" s="16">
        <v>5.6</v>
      </c>
      <c r="N72" s="16">
        <v>89.83</v>
      </c>
      <c r="O72" s="16">
        <v>0</v>
      </c>
      <c r="P72" s="16">
        <v>3.75</v>
      </c>
      <c r="Q72" s="16">
        <v>306.85000000000002</v>
      </c>
      <c r="R72" s="16">
        <v>16.510000000000002</v>
      </c>
      <c r="S72" s="16" t="s">
        <v>101</v>
      </c>
      <c r="T72" s="16">
        <v>217.01</v>
      </c>
      <c r="U72" s="16">
        <v>19.260000000000002</v>
      </c>
      <c r="V72" s="16" t="s">
        <v>101</v>
      </c>
      <c r="W72" s="16">
        <v>252</v>
      </c>
      <c r="X72" s="16">
        <v>0.69</v>
      </c>
      <c r="Y72" s="16">
        <v>8.25</v>
      </c>
      <c r="Z72" s="16">
        <v>10.130000000000001</v>
      </c>
      <c r="AA72" s="16">
        <v>0.09</v>
      </c>
      <c r="AB72" s="16">
        <v>1.1000000000000001</v>
      </c>
      <c r="AC72" s="16">
        <v>4.8499999999999996</v>
      </c>
      <c r="AD72" s="16">
        <v>114.61</v>
      </c>
      <c r="AF72" s="4"/>
      <c r="AG72" s="1" t="s">
        <v>60</v>
      </c>
      <c r="AH72" s="15" t="s">
        <v>161</v>
      </c>
      <c r="AI72" s="16">
        <v>10.79</v>
      </c>
      <c r="AJ72" s="16">
        <v>4.2300000000000004</v>
      </c>
      <c r="AK72" s="16">
        <v>10.8</v>
      </c>
      <c r="AL72" s="16">
        <v>10.8</v>
      </c>
      <c r="AM72" s="16">
        <v>0.7</v>
      </c>
      <c r="AN72" s="16">
        <v>15.73</v>
      </c>
      <c r="AO72" s="16">
        <v>0</v>
      </c>
      <c r="AP72" s="16">
        <v>0</v>
      </c>
      <c r="AQ72" s="16">
        <v>5.6</v>
      </c>
      <c r="AR72" s="16">
        <v>89.83</v>
      </c>
      <c r="AS72" s="16">
        <v>0.89</v>
      </c>
      <c r="AT72" s="16">
        <v>3.75</v>
      </c>
      <c r="AU72" s="16">
        <v>319.70999999999998</v>
      </c>
      <c r="AV72" s="16">
        <v>16.510000000000002</v>
      </c>
      <c r="AW72" s="16">
        <v>0.89</v>
      </c>
      <c r="AX72" s="16">
        <v>229.87</v>
      </c>
      <c r="AY72" s="16">
        <v>1.86</v>
      </c>
      <c r="AZ72" s="16">
        <v>18.37</v>
      </c>
      <c r="BA72" s="16">
        <v>264.86</v>
      </c>
      <c r="BB72" s="16">
        <v>0.69</v>
      </c>
      <c r="BC72" s="16">
        <v>9.36</v>
      </c>
      <c r="BD72" s="16">
        <v>10.130000000000001</v>
      </c>
      <c r="BE72" s="16">
        <v>0.09</v>
      </c>
      <c r="BF72" s="16" t="s">
        <v>101</v>
      </c>
      <c r="BG72" s="16">
        <v>4.8499999999999996</v>
      </c>
      <c r="BH72" s="16">
        <v>114.61</v>
      </c>
      <c r="BJ72" s="12">
        <f t="shared" si="12"/>
        <v>0</v>
      </c>
      <c r="BK72" s="12">
        <f t="shared" si="13"/>
        <v>-0.51536643026004736</v>
      </c>
      <c r="BL72" s="12">
        <f t="shared" si="14"/>
        <v>0</v>
      </c>
      <c r="BM72" s="12">
        <f t="shared" si="15"/>
        <v>0</v>
      </c>
      <c r="BN72" s="12">
        <f t="shared" si="16"/>
        <v>3.1142857142857139</v>
      </c>
      <c r="BO72" s="12">
        <f t="shared" si="17"/>
        <v>0</v>
      </c>
      <c r="BP72" s="12" t="str">
        <f t="shared" si="18"/>
        <v/>
      </c>
      <c r="BQ72" s="12" t="str">
        <f t="shared" si="19"/>
        <v/>
      </c>
      <c r="BR72" s="12">
        <f t="shared" si="20"/>
        <v>0</v>
      </c>
      <c r="BS72" s="12">
        <f t="shared" si="21"/>
        <v>0</v>
      </c>
      <c r="BT72" s="12">
        <f t="shared" si="22"/>
        <v>-1</v>
      </c>
      <c r="BU72" s="12">
        <f t="shared" si="23"/>
        <v>0</v>
      </c>
      <c r="BV72" s="12">
        <f t="shared" si="24"/>
        <v>-4.0223952957367484E-2</v>
      </c>
      <c r="BW72" s="12">
        <f t="shared" si="25"/>
        <v>0</v>
      </c>
      <c r="BX72" s="12" t="str">
        <f t="shared" si="26"/>
        <v>N/A</v>
      </c>
      <c r="BY72" s="12">
        <f t="shared" si="27"/>
        <v>-5.5944664375516658E-2</v>
      </c>
      <c r="BZ72" s="12">
        <f t="shared" si="28"/>
        <v>9.3548387096774199</v>
      </c>
      <c r="CA72" s="12" t="str">
        <f t="shared" si="29"/>
        <v>N/A</v>
      </c>
      <c r="CB72" s="12">
        <f t="shared" si="30"/>
        <v>-4.8553953031790428E-2</v>
      </c>
      <c r="CC72" s="12">
        <f t="shared" si="31"/>
        <v>0</v>
      </c>
      <c r="CD72" s="12">
        <f t="shared" si="32"/>
        <v>-0.11858974358974354</v>
      </c>
      <c r="CE72" s="12">
        <f t="shared" si="33"/>
        <v>0</v>
      </c>
      <c r="CF72" s="12">
        <f t="shared" si="34"/>
        <v>0</v>
      </c>
      <c r="CG72" s="12" t="str">
        <f t="shared" si="35"/>
        <v>N/A</v>
      </c>
      <c r="CH72" s="12">
        <f t="shared" si="36"/>
        <v>0</v>
      </c>
      <c r="CI72" s="12">
        <f t="shared" si="37"/>
        <v>0</v>
      </c>
    </row>
    <row r="73" spans="2:87" ht="21.75" thickBot="1" x14ac:dyDescent="0.3">
      <c r="B73" s="7"/>
      <c r="C73" s="2" t="s">
        <v>61</v>
      </c>
      <c r="D73" s="18" t="s">
        <v>162</v>
      </c>
      <c r="E73" s="19">
        <v>38.049999999999997</v>
      </c>
      <c r="F73" s="20">
        <v>5259.95</v>
      </c>
      <c r="G73" s="19">
        <v>189.69</v>
      </c>
      <c r="H73" s="19">
        <v>197.41</v>
      </c>
      <c r="I73" s="19">
        <v>0</v>
      </c>
      <c r="J73" s="19">
        <v>301.74</v>
      </c>
      <c r="K73" s="19" t="s">
        <v>101</v>
      </c>
      <c r="L73" s="19">
        <v>7.72</v>
      </c>
      <c r="M73" s="21">
        <v>-1011.92</v>
      </c>
      <c r="N73" s="20">
        <v>2734.02</v>
      </c>
      <c r="O73" s="19" t="s">
        <v>101</v>
      </c>
      <c r="P73" s="19">
        <v>82.19</v>
      </c>
      <c r="Q73" s="20">
        <v>7933.05</v>
      </c>
      <c r="R73" s="19">
        <v>82.19</v>
      </c>
      <c r="S73" s="20">
        <v>1418.87</v>
      </c>
      <c r="T73" s="20">
        <v>5199.03</v>
      </c>
      <c r="U73" s="20">
        <v>2883.88</v>
      </c>
      <c r="V73" s="19">
        <v>0</v>
      </c>
      <c r="W73" s="20">
        <v>13540.27</v>
      </c>
      <c r="X73" s="20">
        <v>6431.75</v>
      </c>
      <c r="Y73" s="19">
        <v>29.84</v>
      </c>
      <c r="Z73" s="20">
        <v>1313.66</v>
      </c>
      <c r="AA73" s="19">
        <v>167.96</v>
      </c>
      <c r="AB73" s="19" t="s">
        <v>101</v>
      </c>
      <c r="AC73" s="19">
        <v>382.01</v>
      </c>
      <c r="AD73" s="20">
        <v>2234.9499999999998</v>
      </c>
      <c r="AF73" s="7"/>
      <c r="AG73" s="2" t="s">
        <v>61</v>
      </c>
      <c r="AH73" s="18" t="s">
        <v>162</v>
      </c>
      <c r="AI73" s="19">
        <v>38.049999999999997</v>
      </c>
      <c r="AJ73" s="20">
        <v>2735.18</v>
      </c>
      <c r="AK73" s="19">
        <v>197.41</v>
      </c>
      <c r="AL73" s="19">
        <v>219.24</v>
      </c>
      <c r="AM73" s="19" t="s">
        <v>101</v>
      </c>
      <c r="AN73" s="19" t="s">
        <v>101</v>
      </c>
      <c r="AO73" s="19">
        <v>0</v>
      </c>
      <c r="AP73" s="19" t="s">
        <v>101</v>
      </c>
      <c r="AQ73" s="19" t="s">
        <v>101</v>
      </c>
      <c r="AR73" s="19" t="s">
        <v>101</v>
      </c>
      <c r="AS73" s="20">
        <v>1397.04</v>
      </c>
      <c r="AT73" s="19">
        <v>82.19</v>
      </c>
      <c r="AU73" s="20">
        <v>7192.08</v>
      </c>
      <c r="AV73" s="19">
        <v>82.19</v>
      </c>
      <c r="AW73" s="20">
        <v>1397.04</v>
      </c>
      <c r="AX73" s="20">
        <v>5138.66</v>
      </c>
      <c r="AY73" s="20">
        <v>3967.97</v>
      </c>
      <c r="AZ73" s="20">
        <v>4050.16</v>
      </c>
      <c r="BA73" s="20">
        <v>13595.49</v>
      </c>
      <c r="BB73" s="19" t="s">
        <v>101</v>
      </c>
      <c r="BC73" s="19" t="s">
        <v>101</v>
      </c>
      <c r="BD73" s="19" t="s">
        <v>101</v>
      </c>
      <c r="BE73" s="19">
        <v>222.24</v>
      </c>
      <c r="BF73" s="19" t="s">
        <v>101</v>
      </c>
      <c r="BG73" s="19">
        <v>382.01</v>
      </c>
      <c r="BH73" s="20">
        <v>2120.33</v>
      </c>
      <c r="BJ73" s="12">
        <f t="shared" si="12"/>
        <v>0</v>
      </c>
      <c r="BK73" s="12">
        <f t="shared" si="13"/>
        <v>0.92307270453864099</v>
      </c>
      <c r="BL73" s="12">
        <f t="shared" si="14"/>
        <v>-3.9106428245782886E-2</v>
      </c>
      <c r="BM73" s="12">
        <f t="shared" si="15"/>
        <v>-9.9571246122970317E-2</v>
      </c>
      <c r="BN73" s="12" t="str">
        <f t="shared" si="16"/>
        <v>N/A</v>
      </c>
      <c r="BO73" s="12" t="str">
        <f t="shared" si="17"/>
        <v>N/A</v>
      </c>
      <c r="BP73" s="12" t="str">
        <f t="shared" si="18"/>
        <v>N/A</v>
      </c>
      <c r="BQ73" s="12" t="str">
        <f t="shared" si="19"/>
        <v>N/A</v>
      </c>
      <c r="BR73" s="12" t="str">
        <f t="shared" si="20"/>
        <v>N/A</v>
      </c>
      <c r="BS73" s="12" t="str">
        <f t="shared" si="21"/>
        <v>N/A</v>
      </c>
      <c r="BT73" s="12" t="str">
        <f t="shared" si="22"/>
        <v>N/A</v>
      </c>
      <c r="BU73" s="12">
        <f t="shared" si="23"/>
        <v>0</v>
      </c>
      <c r="BV73" s="12">
        <f t="shared" si="24"/>
        <v>0.10302582841125242</v>
      </c>
      <c r="BW73" s="12">
        <f t="shared" si="25"/>
        <v>0</v>
      </c>
      <c r="BX73" s="12">
        <f t="shared" si="26"/>
        <v>1.5625894748897619E-2</v>
      </c>
      <c r="BY73" s="12">
        <f t="shared" si="27"/>
        <v>1.1748198946807124E-2</v>
      </c>
      <c r="BZ73" s="12">
        <f t="shared" si="28"/>
        <v>-0.27321023092412489</v>
      </c>
      <c r="CA73" s="12">
        <f t="shared" si="29"/>
        <v>-1</v>
      </c>
      <c r="CB73" s="12">
        <f t="shared" si="30"/>
        <v>-4.0616410294884069E-3</v>
      </c>
      <c r="CC73" s="12" t="str">
        <f t="shared" si="31"/>
        <v>N/A</v>
      </c>
      <c r="CD73" s="12" t="str">
        <f t="shared" si="32"/>
        <v>N/A</v>
      </c>
      <c r="CE73" s="12" t="str">
        <f t="shared" si="33"/>
        <v>N/A</v>
      </c>
      <c r="CF73" s="12">
        <f t="shared" si="34"/>
        <v>-0.24424046076313893</v>
      </c>
      <c r="CG73" s="12" t="str">
        <f t="shared" si="35"/>
        <v>N/A</v>
      </c>
      <c r="CH73" s="12">
        <f t="shared" si="36"/>
        <v>0</v>
      </c>
      <c r="CI73" s="12">
        <f t="shared" si="37"/>
        <v>5.4057623105837248E-2</v>
      </c>
    </row>
    <row r="74" spans="2:87" ht="21.75" thickBot="1" x14ac:dyDescent="0.3">
      <c r="B74" s="4"/>
      <c r="C74" s="1" t="s">
        <v>62</v>
      </c>
      <c r="D74" s="15" t="s">
        <v>163</v>
      </c>
      <c r="E74" s="16">
        <v>6.53</v>
      </c>
      <c r="F74" s="16">
        <v>12.94</v>
      </c>
      <c r="G74" s="16">
        <v>571.79999999999995</v>
      </c>
      <c r="H74" s="16">
        <v>571.79999999999995</v>
      </c>
      <c r="I74" s="16">
        <v>14.23</v>
      </c>
      <c r="J74" s="16">
        <v>598.96</v>
      </c>
      <c r="K74" s="16">
        <v>0</v>
      </c>
      <c r="L74" s="16" t="s">
        <v>101</v>
      </c>
      <c r="M74" s="16">
        <v>51.79</v>
      </c>
      <c r="N74" s="16">
        <v>0.57999999999999996</v>
      </c>
      <c r="O74" s="17">
        <v>10420.200000000001</v>
      </c>
      <c r="P74" s="16">
        <v>0</v>
      </c>
      <c r="Q74" s="16">
        <v>2.91</v>
      </c>
      <c r="R74" s="16">
        <v>0</v>
      </c>
      <c r="S74" s="16">
        <v>524.58000000000004</v>
      </c>
      <c r="T74" s="16">
        <v>2.34</v>
      </c>
      <c r="U74" s="17">
        <v>11139.8</v>
      </c>
      <c r="V74" s="16">
        <v>0</v>
      </c>
      <c r="W74" s="17">
        <v>11741.1</v>
      </c>
      <c r="X74" s="16">
        <v>537.62</v>
      </c>
      <c r="Y74" s="16">
        <v>3.56</v>
      </c>
      <c r="Z74" s="16">
        <v>547.16999999999996</v>
      </c>
      <c r="AA74" s="16">
        <v>4.26</v>
      </c>
      <c r="AB74" s="16">
        <v>1.73</v>
      </c>
      <c r="AC74" s="16">
        <v>3.07</v>
      </c>
      <c r="AD74" s="16">
        <v>430.24</v>
      </c>
      <c r="AF74" s="4"/>
      <c r="AG74" s="1" t="s">
        <v>62</v>
      </c>
      <c r="AH74" s="15" t="s">
        <v>163</v>
      </c>
      <c r="AI74" s="16">
        <v>6.53</v>
      </c>
      <c r="AJ74" s="16">
        <v>11.88</v>
      </c>
      <c r="AK74" s="16">
        <v>170.1</v>
      </c>
      <c r="AL74" s="16">
        <v>280.61</v>
      </c>
      <c r="AM74" s="16">
        <v>0</v>
      </c>
      <c r="AN74" s="16">
        <v>292.49</v>
      </c>
      <c r="AO74" s="16">
        <v>0</v>
      </c>
      <c r="AP74" s="16">
        <v>110.51</v>
      </c>
      <c r="AQ74" s="16">
        <v>14.59</v>
      </c>
      <c r="AR74" s="16">
        <v>0.35</v>
      </c>
      <c r="AS74" s="17">
        <v>5611.94</v>
      </c>
      <c r="AT74" s="16">
        <v>0</v>
      </c>
      <c r="AU74" s="16">
        <v>1.6</v>
      </c>
      <c r="AV74" s="16">
        <v>0</v>
      </c>
      <c r="AW74" s="16">
        <v>288.61</v>
      </c>
      <c r="AX74" s="16">
        <v>1.25</v>
      </c>
      <c r="AY74" s="16">
        <v>0.35</v>
      </c>
      <c r="AZ74" s="16">
        <v>0.35</v>
      </c>
      <c r="BA74" s="17">
        <v>5911.06</v>
      </c>
      <c r="BB74" s="16">
        <v>270.72000000000003</v>
      </c>
      <c r="BC74" s="16">
        <v>3.56</v>
      </c>
      <c r="BD74" s="16">
        <v>277.89999999999998</v>
      </c>
      <c r="BE74" s="16">
        <v>2.1800000000000002</v>
      </c>
      <c r="BF74" s="16">
        <v>1.44</v>
      </c>
      <c r="BG74" s="24">
        <v>-4.26</v>
      </c>
      <c r="BH74" s="16">
        <v>213.5</v>
      </c>
      <c r="BJ74" s="12">
        <f t="shared" si="12"/>
        <v>0</v>
      </c>
      <c r="BK74" s="12">
        <f t="shared" si="13"/>
        <v>8.9225589225589111E-2</v>
      </c>
      <c r="BL74" s="12">
        <f t="shared" si="14"/>
        <v>2.3615520282186946</v>
      </c>
      <c r="BM74" s="12">
        <f t="shared" si="15"/>
        <v>1.0377035743558674</v>
      </c>
      <c r="BN74" s="12" t="str">
        <f t="shared" si="16"/>
        <v/>
      </c>
      <c r="BO74" s="12">
        <f t="shared" si="17"/>
        <v>1.0477965058634484</v>
      </c>
      <c r="BP74" s="12" t="str">
        <f t="shared" si="18"/>
        <v/>
      </c>
      <c r="BQ74" s="12" t="str">
        <f t="shared" si="19"/>
        <v>N/A</v>
      </c>
      <c r="BR74" s="12">
        <f t="shared" si="20"/>
        <v>2.5496915695681976</v>
      </c>
      <c r="BS74" s="12">
        <f t="shared" si="21"/>
        <v>0.65714285714285714</v>
      </c>
      <c r="BT74" s="12">
        <f t="shared" si="22"/>
        <v>0.85679105621229046</v>
      </c>
      <c r="BU74" s="12" t="str">
        <f t="shared" si="23"/>
        <v/>
      </c>
      <c r="BV74" s="12">
        <f t="shared" si="24"/>
        <v>0.81874999999999998</v>
      </c>
      <c r="BW74" s="12" t="str">
        <f t="shared" si="25"/>
        <v/>
      </c>
      <c r="BX74" s="12">
        <f t="shared" si="26"/>
        <v>0.81760853747271411</v>
      </c>
      <c r="BY74" s="12">
        <f t="shared" si="27"/>
        <v>0.87199999999999989</v>
      </c>
      <c r="BZ74" s="12">
        <f t="shared" si="28"/>
        <v>31827</v>
      </c>
      <c r="CA74" s="12">
        <f t="shared" si="29"/>
        <v>-1</v>
      </c>
      <c r="CB74" s="12">
        <f t="shared" si="30"/>
        <v>0.9862934905076246</v>
      </c>
      <c r="CC74" s="12">
        <f t="shared" si="31"/>
        <v>0.98588947990543718</v>
      </c>
      <c r="CD74" s="12">
        <f t="shared" si="32"/>
        <v>0</v>
      </c>
      <c r="CE74" s="12">
        <f t="shared" si="33"/>
        <v>0.96894566390788051</v>
      </c>
      <c r="CF74" s="12">
        <f t="shared" si="34"/>
        <v>0.9541284403669722</v>
      </c>
      <c r="CG74" s="12">
        <f t="shared" si="35"/>
        <v>0.20138888888888892</v>
      </c>
      <c r="CH74" s="12">
        <f t="shared" si="36"/>
        <v>-1.7206572769953052</v>
      </c>
      <c r="CI74" s="12">
        <f t="shared" si="37"/>
        <v>1.015175644028103</v>
      </c>
    </row>
    <row r="75" spans="2:87" ht="21.75" thickBot="1" x14ac:dyDescent="0.3">
      <c r="B75" s="7"/>
      <c r="C75" s="2" t="s">
        <v>63</v>
      </c>
      <c r="D75" s="18" t="s">
        <v>164</v>
      </c>
      <c r="E75" s="19">
        <v>14.02</v>
      </c>
      <c r="F75" s="20">
        <v>4928.79</v>
      </c>
      <c r="G75" s="20">
        <v>2052.31</v>
      </c>
      <c r="H75" s="20">
        <v>2052.31</v>
      </c>
      <c r="I75" s="19">
        <v>413.15</v>
      </c>
      <c r="J75" s="20">
        <v>8807.8799999999992</v>
      </c>
      <c r="K75" s="20">
        <v>1413.62</v>
      </c>
      <c r="L75" s="19">
        <v>0</v>
      </c>
      <c r="M75" s="21">
        <v>-12029.1</v>
      </c>
      <c r="N75" s="20">
        <v>34352.400000000001</v>
      </c>
      <c r="O75" s="20">
        <v>3218.73</v>
      </c>
      <c r="P75" s="20">
        <v>2283.6799999999998</v>
      </c>
      <c r="Q75" s="20">
        <v>75981.460000000006</v>
      </c>
      <c r="R75" s="20">
        <v>3637.4</v>
      </c>
      <c r="S75" s="20">
        <v>2129.9899999999998</v>
      </c>
      <c r="T75" s="20">
        <v>42307.68</v>
      </c>
      <c r="U75" s="20">
        <v>9921.11</v>
      </c>
      <c r="V75" s="19">
        <v>982.32</v>
      </c>
      <c r="W75" s="20">
        <v>61036.68</v>
      </c>
      <c r="X75" s="20">
        <v>4048.75</v>
      </c>
      <c r="Y75" s="20">
        <v>1429.91</v>
      </c>
      <c r="Z75" s="20">
        <v>20836.98</v>
      </c>
      <c r="AA75" s="20">
        <v>15146.81</v>
      </c>
      <c r="AB75" s="19">
        <v>211.5</v>
      </c>
      <c r="AC75" s="19">
        <v>549.91999999999996</v>
      </c>
      <c r="AD75" s="20">
        <v>21368.19</v>
      </c>
      <c r="AF75" s="7"/>
      <c r="AG75" s="2" t="s">
        <v>63</v>
      </c>
      <c r="AH75" s="18" t="s">
        <v>164</v>
      </c>
      <c r="AI75" s="19">
        <v>14.02</v>
      </c>
      <c r="AJ75" s="20">
        <v>4694.97</v>
      </c>
      <c r="AK75" s="20">
        <v>2094.46</v>
      </c>
      <c r="AL75" s="20">
        <v>2101.48</v>
      </c>
      <c r="AM75" s="19">
        <v>507.17</v>
      </c>
      <c r="AN75" s="20">
        <v>8769.9599999999991</v>
      </c>
      <c r="AO75" s="20">
        <v>1466.34</v>
      </c>
      <c r="AP75" s="19">
        <v>7.02</v>
      </c>
      <c r="AQ75" s="21">
        <v>-11891.44</v>
      </c>
      <c r="AR75" s="19" t="s">
        <v>101</v>
      </c>
      <c r="AS75" s="20">
        <v>3236.66</v>
      </c>
      <c r="AT75" s="20">
        <v>1820.52</v>
      </c>
      <c r="AU75" s="19" t="s">
        <v>101</v>
      </c>
      <c r="AV75" s="20">
        <v>3826.86</v>
      </c>
      <c r="AW75" s="19">
        <v>306.92</v>
      </c>
      <c r="AX75" s="20">
        <v>39589.93</v>
      </c>
      <c r="AY75" s="19">
        <v>943.02</v>
      </c>
      <c r="AZ75" s="20">
        <v>4769.87</v>
      </c>
      <c r="BA75" s="20">
        <v>58504.37</v>
      </c>
      <c r="BB75" s="20">
        <v>1850.69</v>
      </c>
      <c r="BC75" s="20">
        <v>4028.88</v>
      </c>
      <c r="BD75" s="20">
        <v>20661.400000000001</v>
      </c>
      <c r="BE75" s="20">
        <v>14618.38</v>
      </c>
      <c r="BF75" s="19">
        <v>163.46</v>
      </c>
      <c r="BG75" s="23">
        <v>-292.89999999999998</v>
      </c>
      <c r="BH75" s="20">
        <v>23219.42</v>
      </c>
      <c r="BJ75" s="12">
        <f t="shared" si="12"/>
        <v>0</v>
      </c>
      <c r="BK75" s="12">
        <f t="shared" si="13"/>
        <v>4.9802235158052065E-2</v>
      </c>
      <c r="BL75" s="12">
        <f t="shared" si="14"/>
        <v>-2.0124518969089927E-2</v>
      </c>
      <c r="BM75" s="12">
        <f t="shared" si="15"/>
        <v>-2.3397795839122937E-2</v>
      </c>
      <c r="BN75" s="12">
        <f t="shared" si="16"/>
        <v>-0.18538162746219222</v>
      </c>
      <c r="BO75" s="12">
        <f t="shared" si="17"/>
        <v>4.323850963972478E-3</v>
      </c>
      <c r="BP75" s="12">
        <f t="shared" si="18"/>
        <v>-3.5953462362071573E-2</v>
      </c>
      <c r="BQ75" s="12">
        <f t="shared" si="19"/>
        <v>-1</v>
      </c>
      <c r="BR75" s="12">
        <f t="shared" si="20"/>
        <v>1.1576394448443574E-2</v>
      </c>
      <c r="BS75" s="12" t="str">
        <f t="shared" si="21"/>
        <v>N/A</v>
      </c>
      <c r="BT75" s="12">
        <f t="shared" si="22"/>
        <v>-5.5396612557388905E-3</v>
      </c>
      <c r="BU75" s="12">
        <f t="shared" si="23"/>
        <v>0.25441082767560907</v>
      </c>
      <c r="BV75" s="12" t="str">
        <f t="shared" si="24"/>
        <v>N/A</v>
      </c>
      <c r="BW75" s="12">
        <f t="shared" si="25"/>
        <v>-4.9507951688851963E-2</v>
      </c>
      <c r="BX75" s="12">
        <f t="shared" si="26"/>
        <v>5.9398866154046646</v>
      </c>
      <c r="BY75" s="12">
        <f t="shared" si="27"/>
        <v>6.8647507080714723E-2</v>
      </c>
      <c r="BZ75" s="12">
        <f t="shared" si="28"/>
        <v>9.5205722041950338</v>
      </c>
      <c r="CA75" s="12">
        <f t="shared" si="29"/>
        <v>-0.79405728038709644</v>
      </c>
      <c r="CB75" s="12">
        <f t="shared" si="30"/>
        <v>4.3284117066810526E-2</v>
      </c>
      <c r="CC75" s="12">
        <f t="shared" si="31"/>
        <v>1.1876975614500538</v>
      </c>
      <c r="CD75" s="12">
        <f t="shared" si="32"/>
        <v>-0.645084986398205</v>
      </c>
      <c r="CE75" s="12">
        <f t="shared" si="33"/>
        <v>8.4979720638484364E-3</v>
      </c>
      <c r="CF75" s="12">
        <f t="shared" si="34"/>
        <v>3.6148328337339726E-2</v>
      </c>
      <c r="CG75" s="12">
        <f t="shared" si="35"/>
        <v>0.29389453077205424</v>
      </c>
      <c r="CH75" s="12">
        <f t="shared" si="36"/>
        <v>-2.8775008535336291</v>
      </c>
      <c r="CI75" s="12">
        <f t="shared" si="37"/>
        <v>-7.9727659002679641E-2</v>
      </c>
    </row>
    <row r="76" spans="2:87" ht="15.75" thickBot="1" x14ac:dyDescent="0.3">
      <c r="B76" s="4"/>
      <c r="C76" s="1" t="s">
        <v>64</v>
      </c>
      <c r="D76" s="15" t="s">
        <v>165</v>
      </c>
      <c r="E76" s="16">
        <v>17.899999999999999</v>
      </c>
      <c r="F76" s="16">
        <v>730.63</v>
      </c>
      <c r="G76" s="16">
        <v>25.12</v>
      </c>
      <c r="H76" s="16">
        <v>25.12</v>
      </c>
      <c r="I76" s="16">
        <v>90.1</v>
      </c>
      <c r="J76" s="16">
        <v>861.61</v>
      </c>
      <c r="K76" s="16">
        <v>15.76</v>
      </c>
      <c r="L76" s="16">
        <v>0</v>
      </c>
      <c r="M76" s="22">
        <v>-1395.59</v>
      </c>
      <c r="N76" s="17">
        <v>8565.9599999999991</v>
      </c>
      <c r="O76" s="16">
        <v>0</v>
      </c>
      <c r="P76" s="16">
        <v>246.93</v>
      </c>
      <c r="Q76" s="17">
        <v>24626.47</v>
      </c>
      <c r="R76" s="16">
        <v>579.79999999999995</v>
      </c>
      <c r="S76" s="16">
        <v>0</v>
      </c>
      <c r="T76" s="17">
        <v>16060.5</v>
      </c>
      <c r="U76" s="17">
        <v>2825.01</v>
      </c>
      <c r="V76" s="16">
        <v>332.88</v>
      </c>
      <c r="W76" s="17">
        <v>19747.13</v>
      </c>
      <c r="X76" s="16">
        <v>120.51</v>
      </c>
      <c r="Y76" s="16">
        <v>693.69</v>
      </c>
      <c r="Z76" s="17">
        <v>2257.1999999999998</v>
      </c>
      <c r="AA76" s="17">
        <v>1443</v>
      </c>
      <c r="AB76" s="16" t="s">
        <v>101</v>
      </c>
      <c r="AC76" s="16">
        <v>45.97</v>
      </c>
      <c r="AD76" s="17">
        <v>8089.42</v>
      </c>
      <c r="AF76" s="4"/>
      <c r="AG76" s="1" t="s">
        <v>64</v>
      </c>
      <c r="AH76" s="15" t="s">
        <v>165</v>
      </c>
      <c r="AI76" s="16">
        <v>17.899999999999999</v>
      </c>
      <c r="AJ76" s="16">
        <v>730.9</v>
      </c>
      <c r="AK76" s="16">
        <v>25.12</v>
      </c>
      <c r="AL76" s="16">
        <v>25.12</v>
      </c>
      <c r="AM76" s="16">
        <v>90.14</v>
      </c>
      <c r="AN76" s="16">
        <v>861.94</v>
      </c>
      <c r="AO76" s="16">
        <v>15.77</v>
      </c>
      <c r="AP76" s="16">
        <v>0</v>
      </c>
      <c r="AQ76" s="22">
        <v>-1396.11</v>
      </c>
      <c r="AR76" s="17">
        <v>8569.15</v>
      </c>
      <c r="AS76" s="16">
        <v>0</v>
      </c>
      <c r="AT76" s="16">
        <v>247.02</v>
      </c>
      <c r="AU76" s="17">
        <v>24630.959999999999</v>
      </c>
      <c r="AV76" s="16">
        <v>580.02</v>
      </c>
      <c r="AW76" s="16">
        <v>0</v>
      </c>
      <c r="AX76" s="17">
        <v>16061.81</v>
      </c>
      <c r="AY76" s="17">
        <v>1596.03</v>
      </c>
      <c r="AZ76" s="17">
        <v>2176.0500000000002</v>
      </c>
      <c r="BA76" s="17">
        <v>19754.47</v>
      </c>
      <c r="BB76" s="16">
        <v>183.86</v>
      </c>
      <c r="BC76" s="16">
        <v>630.63</v>
      </c>
      <c r="BD76" s="17">
        <v>2258.04</v>
      </c>
      <c r="BE76" s="17">
        <v>1443.55</v>
      </c>
      <c r="BF76" s="16" t="s">
        <v>101</v>
      </c>
      <c r="BG76" s="24">
        <v>-608.69000000000005</v>
      </c>
      <c r="BH76" s="17">
        <v>8092.44</v>
      </c>
      <c r="BJ76" s="12">
        <f t="shared" si="12"/>
        <v>0</v>
      </c>
      <c r="BK76" s="12">
        <f t="shared" si="13"/>
        <v>-3.6940757969623999E-4</v>
      </c>
      <c r="BL76" s="12">
        <f t="shared" si="14"/>
        <v>0</v>
      </c>
      <c r="BM76" s="12">
        <f t="shared" si="15"/>
        <v>0</v>
      </c>
      <c r="BN76" s="12">
        <f t="shared" si="16"/>
        <v>-4.4375416019532118E-4</v>
      </c>
      <c r="BO76" s="12">
        <f t="shared" si="17"/>
        <v>-3.8285727544845453E-4</v>
      </c>
      <c r="BP76" s="12">
        <f t="shared" si="18"/>
        <v>-6.3411540900442525E-4</v>
      </c>
      <c r="BQ76" s="12" t="str">
        <f t="shared" si="19"/>
        <v/>
      </c>
      <c r="BR76" s="12">
        <f t="shared" si="20"/>
        <v>-3.7246348783404021E-4</v>
      </c>
      <c r="BS76" s="12">
        <f t="shared" si="21"/>
        <v>-3.7226562727931116E-4</v>
      </c>
      <c r="BT76" s="12" t="str">
        <f t="shared" si="22"/>
        <v/>
      </c>
      <c r="BU76" s="12">
        <f t="shared" si="23"/>
        <v>-3.6434296818072789E-4</v>
      </c>
      <c r="BV76" s="12">
        <f t="shared" si="24"/>
        <v>-1.8229090542950672E-4</v>
      </c>
      <c r="BW76" s="12">
        <f t="shared" si="25"/>
        <v>-3.7929726561157767E-4</v>
      </c>
      <c r="BX76" s="12" t="str">
        <f t="shared" si="26"/>
        <v/>
      </c>
      <c r="BY76" s="12">
        <f t="shared" si="27"/>
        <v>-8.1559923819263881E-5</v>
      </c>
      <c r="BZ76" s="12">
        <f t="shared" si="28"/>
        <v>0.77002311986616812</v>
      </c>
      <c r="CA76" s="12">
        <f t="shared" si="29"/>
        <v>-0.84702557386089472</v>
      </c>
      <c r="CB76" s="12">
        <f t="shared" si="30"/>
        <v>-3.7156147444098196E-4</v>
      </c>
      <c r="CC76" s="12">
        <f t="shared" si="31"/>
        <v>-0.3445556401609921</v>
      </c>
      <c r="CD76" s="12">
        <f t="shared" si="32"/>
        <v>9.9995242852385799E-2</v>
      </c>
      <c r="CE76" s="12">
        <f t="shared" si="33"/>
        <v>-3.7200403890105821E-4</v>
      </c>
      <c r="CF76" s="12">
        <f t="shared" si="34"/>
        <v>-3.8100516088805691E-4</v>
      </c>
      <c r="CG76" s="12" t="str">
        <f t="shared" si="35"/>
        <v>N/A</v>
      </c>
      <c r="CH76" s="12">
        <f t="shared" si="36"/>
        <v>-1.0755228441406957</v>
      </c>
      <c r="CI76" s="12">
        <f t="shared" si="37"/>
        <v>-3.7318781479992775E-4</v>
      </c>
    </row>
    <row r="77" spans="2:87" ht="15.75" thickBot="1" x14ac:dyDescent="0.3">
      <c r="B77" s="7"/>
      <c r="C77" s="2" t="s">
        <v>65</v>
      </c>
      <c r="D77" s="18" t="s">
        <v>166</v>
      </c>
      <c r="E77" s="19">
        <v>90.91</v>
      </c>
      <c r="F77" s="19">
        <v>96.24</v>
      </c>
      <c r="G77" s="19">
        <v>214.09</v>
      </c>
      <c r="H77" s="19">
        <v>214.09</v>
      </c>
      <c r="I77" s="19">
        <v>133.81</v>
      </c>
      <c r="J77" s="19">
        <v>560.42999999999995</v>
      </c>
      <c r="K77" s="19">
        <v>116.29</v>
      </c>
      <c r="L77" s="19">
        <v>0</v>
      </c>
      <c r="M77" s="19">
        <v>258.08</v>
      </c>
      <c r="N77" s="20">
        <v>2223.36</v>
      </c>
      <c r="O77" s="19" t="s">
        <v>101</v>
      </c>
      <c r="P77" s="19">
        <v>0</v>
      </c>
      <c r="Q77" s="20">
        <v>6710.37</v>
      </c>
      <c r="R77" s="19">
        <v>0</v>
      </c>
      <c r="S77" s="19">
        <v>104.3</v>
      </c>
      <c r="T77" s="20">
        <v>4487.01</v>
      </c>
      <c r="U77" s="20">
        <v>1506.15</v>
      </c>
      <c r="V77" s="19">
        <v>26.59</v>
      </c>
      <c r="W77" s="20">
        <v>6553.58</v>
      </c>
      <c r="X77" s="19">
        <v>85.84</v>
      </c>
      <c r="Y77" s="19">
        <v>162.19</v>
      </c>
      <c r="Z77" s="19">
        <v>302.33999999999997</v>
      </c>
      <c r="AA77" s="19">
        <v>25</v>
      </c>
      <c r="AB77" s="19">
        <v>29.32</v>
      </c>
      <c r="AC77" s="19">
        <v>714.39</v>
      </c>
      <c r="AD77" s="20">
        <v>1811.4</v>
      </c>
      <c r="AF77" s="7"/>
      <c r="AG77" s="2" t="s">
        <v>65</v>
      </c>
      <c r="AH77" s="18" t="s">
        <v>166</v>
      </c>
      <c r="AI77" s="19">
        <v>90.91</v>
      </c>
      <c r="AJ77" s="19">
        <v>158.19</v>
      </c>
      <c r="AK77" s="19">
        <v>214.09</v>
      </c>
      <c r="AL77" s="19">
        <v>214.09</v>
      </c>
      <c r="AM77" s="19">
        <v>71.86</v>
      </c>
      <c r="AN77" s="19">
        <v>560.42999999999995</v>
      </c>
      <c r="AO77" s="19">
        <v>116.29</v>
      </c>
      <c r="AP77" s="19">
        <v>0</v>
      </c>
      <c r="AQ77" s="19">
        <v>258.08</v>
      </c>
      <c r="AR77" s="20">
        <v>2223.36</v>
      </c>
      <c r="AS77" s="19">
        <v>100.1</v>
      </c>
      <c r="AT77" s="19">
        <v>0</v>
      </c>
      <c r="AU77" s="20">
        <v>6727.68</v>
      </c>
      <c r="AV77" s="19" t="s">
        <v>101</v>
      </c>
      <c r="AW77" s="19">
        <v>87.15</v>
      </c>
      <c r="AX77" s="20">
        <v>4504.3100000000004</v>
      </c>
      <c r="AY77" s="20">
        <v>1388.74</v>
      </c>
      <c r="AZ77" s="20">
        <v>1388.74</v>
      </c>
      <c r="BA77" s="20">
        <v>6645.35</v>
      </c>
      <c r="BB77" s="19">
        <v>85.84</v>
      </c>
      <c r="BC77" s="19">
        <v>162.19</v>
      </c>
      <c r="BD77" s="19">
        <v>302.33999999999997</v>
      </c>
      <c r="BE77" s="19">
        <v>25</v>
      </c>
      <c r="BF77" s="19">
        <v>29.32</v>
      </c>
      <c r="BG77" s="19">
        <v>714.39</v>
      </c>
      <c r="BH77" s="20">
        <v>1811.4</v>
      </c>
      <c r="BJ77" s="12">
        <f t="shared" ref="BJ77:BJ111" si="38">IF(E77="N/A","N/A",
IF(AI77="N/A","N/A",
IF(AI77=0,"",
IF(E77="","",(IF(AI77="","",(E77-AI77)/AI77))))))</f>
        <v>0</v>
      </c>
      <c r="BK77" s="12">
        <f t="shared" ref="BK77:BK111" si="39">IF(F77="N/A","N/A",
IF(AJ77="N/A","N/A",
IF(AJ77=0,"",
IF(F77="","",(IF(AJ77="","",(F77-AJ77)/AJ77))))))</f>
        <v>-0.39161767494784755</v>
      </c>
      <c r="BL77" s="12">
        <f t="shared" ref="BL77:BL111" si="40">IF(G77="N/A","N/A",
IF(AK77="N/A","N/A",
IF(AK77=0,"",
IF(G77="","",(IF(AK77="","",(G77-AK77)/AK77))))))</f>
        <v>0</v>
      </c>
      <c r="BM77" s="12">
        <f t="shared" ref="BM77:BM111" si="41">IF(H77="N/A","N/A",
IF(AL77="N/A","N/A",
IF(AL77=0,"",
IF(H77="","",(IF(AL77="","",(H77-AL77)/AL77))))))</f>
        <v>0</v>
      </c>
      <c r="BN77" s="12">
        <f t="shared" ref="BN77:BN111" si="42">IF(I77="N/A","N/A",
IF(AM77="N/A","N/A",
IF(AM77=0,"",
IF(I77="","",(IF(AM77="","",(I77-AM77)/AM77))))))</f>
        <v>0.86209295853047596</v>
      </c>
      <c r="BO77" s="12">
        <f t="shared" ref="BO77:BO111" si="43">IF(J77="N/A","N/A",
IF(AN77="N/A","N/A",
IF(AN77=0,"",
IF(J77="","",(IF(AN77="","",(J77-AN77)/AN77))))))</f>
        <v>0</v>
      </c>
      <c r="BP77" s="12">
        <f t="shared" ref="BP77:BP111" si="44">IF(K77="N/A","N/A",
IF(AO77="N/A","N/A",
IF(AO77=0,"",
IF(K77="","",(IF(AO77="","",(K77-AO77)/AO77))))))</f>
        <v>0</v>
      </c>
      <c r="BQ77" s="12" t="str">
        <f t="shared" ref="BQ77:BQ111" si="45">IF(L77="N/A","N/A",
IF(AP77="N/A","N/A",
IF(AP77=0,"",
IF(L77="","",(IF(AP77="","",(L77-AP77)/AP77))))))</f>
        <v/>
      </c>
      <c r="BR77" s="12">
        <f t="shared" ref="BR77:BR111" si="46">IF(M77="N/A","N/A",
IF(AQ77="N/A","N/A",
IF(AQ77=0,"",
IF(M77="","",(IF(AQ77="","",(M77-AQ77)/AQ77))))))</f>
        <v>0</v>
      </c>
      <c r="BS77" s="12">
        <f t="shared" ref="BS77:BS111" si="47">IF(N77="N/A","N/A",
IF(AR77="N/A","N/A",
IF(AR77=0,"",
IF(N77="","",(IF(AR77="","",(N77-AR77)/AR77))))))</f>
        <v>0</v>
      </c>
      <c r="BT77" s="12" t="str">
        <f t="shared" ref="BT77:BT111" si="48">IF(O77="N/A","N/A",
IF(AS77="N/A","N/A",
IF(AS77=0,"",
IF(O77="","",(IF(AS77="","",(O77-AS77)/AS77))))))</f>
        <v>N/A</v>
      </c>
      <c r="BU77" s="12" t="str">
        <f t="shared" ref="BU77:BU111" si="49">IF(P77="N/A","N/A",
IF(AT77="N/A","N/A",
IF(AT77=0,"",
IF(P77="","",(IF(AT77="","",(P77-AT77)/AT77))))))</f>
        <v/>
      </c>
      <c r="BV77" s="12">
        <f t="shared" ref="BV77:BV111" si="50">IF(Q77="N/A","N/A",
IF(AU77="N/A","N/A",
IF(AU77=0,"",
IF(Q77="","",(IF(AU77="","",(Q77-AU77)/AU77))))))</f>
        <v>-2.5729523401827078E-3</v>
      </c>
      <c r="BW77" s="12" t="str">
        <f t="shared" ref="BW77:BW111" si="51">IF(R77="N/A","N/A",
IF(AV77="N/A","N/A",
IF(AV77=0,"",
IF(R77="","",(IF(AV77="","",(R77-AV77)/AV77))))))</f>
        <v>N/A</v>
      </c>
      <c r="BX77" s="12">
        <f t="shared" ref="BX77:BX111" si="52">IF(S77="N/A","N/A",
IF(AW77="N/A","N/A",
IF(AW77=0,"",
IF(S77="","",(IF(AW77="","",(S77-AW77)/AW77))))))</f>
        <v>0.1967871485943774</v>
      </c>
      <c r="BY77" s="12">
        <f t="shared" ref="BY77:BY111" si="53">IF(T77="N/A","N/A",
IF(AX77="N/A","N/A",
IF(AX77=0,"",
IF(T77="","",(IF(AX77="","",(T77-AX77)/AX77))))))</f>
        <v>-3.8407658442691957E-3</v>
      </c>
      <c r="BZ77" s="12">
        <f t="shared" ref="BZ77:BZ111" si="54">IF(U77="N/A","N/A",
IF(AY77="N/A","N/A",
IF(AY77=0,"",
IF(U77="","",(IF(AY77="","",(U77-AY77)/AY77))))))</f>
        <v>8.4544263145009207E-2</v>
      </c>
      <c r="CA77" s="12">
        <f t="shared" ref="CA77:CA111" si="55">IF(V77="N/A","N/A",
IF(AZ77="N/A","N/A",
IF(AZ77=0,"",
IF(V77="","",(IF(AZ77="","",(V77-AZ77)/AZ77))))))</f>
        <v>-0.98085314745740748</v>
      </c>
      <c r="CB77" s="12">
        <f t="shared" ref="CB77:CB111" si="56">IF(W77="N/A","N/A",
IF(BA77="N/A","N/A",
IF(BA77=0,"",
IF(W77="","",(IF(BA77="","",(W77-BA77)/BA77))))))</f>
        <v>-1.3809656376263166E-2</v>
      </c>
      <c r="CC77" s="12">
        <f t="shared" ref="CC77:CC111" si="57">IF(X77="N/A","N/A",
IF(BB77="N/A","N/A",
IF(BB77=0,"",
IF(X77="","",(IF(BB77="","",(X77-BB77)/BB77))))))</f>
        <v>0</v>
      </c>
      <c r="CD77" s="12">
        <f t="shared" ref="CD77:CD111" si="58">IF(Y77="N/A","N/A",
IF(BC77="N/A","N/A",
IF(BC77=0,"",
IF(Y77="","",(IF(BC77="","",(Y77-BC77)/BC77))))))</f>
        <v>0</v>
      </c>
      <c r="CE77" s="12">
        <f t="shared" ref="CE77:CE111" si="59">IF(Z77="N/A","N/A",
IF(BD77="N/A","N/A",
IF(BD77=0,"",
IF(Z77="","",(IF(BD77="","",(Z77-BD77)/BD77))))))</f>
        <v>0</v>
      </c>
      <c r="CF77" s="12">
        <f t="shared" ref="CF77:CF111" si="60">IF(AA77="N/A","N/A",
IF(BE77="N/A","N/A",
IF(BE77=0,"",
IF(AA77="","",(IF(BE77="","",(AA77-BE77)/BE77))))))</f>
        <v>0</v>
      </c>
      <c r="CG77" s="12">
        <f t="shared" ref="CG77:CG111" si="61">IF(AB77="N/A","N/A",
IF(BF77="N/A","N/A",
IF(BF77=0,"",
IF(AB77="","",(IF(BF77="","",(AB77-BF77)/BF77))))))</f>
        <v>0</v>
      </c>
      <c r="CH77" s="12">
        <f t="shared" ref="CH77:CH111" si="62">IF(AC77="N/A","N/A",
IF(BG77="N/A","N/A",
IF(BG77=0,"",
IF(AC77="","",(IF(BG77="","",(AC77-BG77)/BG77))))))</f>
        <v>0</v>
      </c>
      <c r="CI77" s="12">
        <f t="shared" ref="CI77:CI111" si="63">IF(AD77="N/A","N/A",
IF(BH77="N/A","N/A",
IF(BH77=0,"",
IF(AD77="","",(IF(BH77="","",(AD77-BH77)/BH77))))))</f>
        <v>0</v>
      </c>
    </row>
    <row r="78" spans="2:87" ht="21.75" thickBot="1" x14ac:dyDescent="0.3">
      <c r="B78" s="4"/>
      <c r="C78" s="1" t="s">
        <v>66</v>
      </c>
      <c r="D78" s="15" t="s">
        <v>167</v>
      </c>
      <c r="E78" s="16">
        <v>13.18</v>
      </c>
      <c r="F78" s="16">
        <v>66.819999999999993</v>
      </c>
      <c r="G78" s="16">
        <v>92.88</v>
      </c>
      <c r="H78" s="16">
        <v>130.4</v>
      </c>
      <c r="I78" s="16">
        <v>175.79</v>
      </c>
      <c r="J78" s="16">
        <v>373.01</v>
      </c>
      <c r="K78" s="16">
        <v>0</v>
      </c>
      <c r="L78" s="16">
        <v>37.520000000000003</v>
      </c>
      <c r="M78" s="24">
        <v>-219.02</v>
      </c>
      <c r="N78" s="16">
        <v>493.43</v>
      </c>
      <c r="O78" s="16" t="s">
        <v>101</v>
      </c>
      <c r="P78" s="16">
        <v>46.31</v>
      </c>
      <c r="Q78" s="17">
        <v>3971.68</v>
      </c>
      <c r="R78" s="16">
        <v>572.84</v>
      </c>
      <c r="S78" s="16" t="s">
        <v>101</v>
      </c>
      <c r="T78" s="17">
        <v>3478.25</v>
      </c>
      <c r="U78" s="17">
        <v>1065.67</v>
      </c>
      <c r="V78" s="16">
        <v>526.53</v>
      </c>
      <c r="W78" s="17">
        <v>4916.93</v>
      </c>
      <c r="X78" s="16">
        <v>147.76</v>
      </c>
      <c r="Y78" s="16">
        <v>90.94</v>
      </c>
      <c r="Z78" s="16">
        <v>592.02</v>
      </c>
      <c r="AA78" s="16">
        <v>352.55</v>
      </c>
      <c r="AB78" s="16" t="s">
        <v>101</v>
      </c>
      <c r="AC78" s="16">
        <v>226.6</v>
      </c>
      <c r="AD78" s="17">
        <v>3198.94</v>
      </c>
      <c r="AF78" s="4"/>
      <c r="AG78" s="1" t="s">
        <v>66</v>
      </c>
      <c r="AH78" s="15" t="s">
        <v>167</v>
      </c>
      <c r="AI78" s="16">
        <v>13.18</v>
      </c>
      <c r="AJ78" s="16">
        <v>66.84</v>
      </c>
      <c r="AK78" s="16">
        <v>130.44</v>
      </c>
      <c r="AL78" s="16">
        <v>130.44</v>
      </c>
      <c r="AM78" s="16">
        <v>175.87</v>
      </c>
      <c r="AN78" s="16">
        <v>373.15</v>
      </c>
      <c r="AO78" s="16">
        <v>0</v>
      </c>
      <c r="AP78" s="16">
        <v>0</v>
      </c>
      <c r="AQ78" s="24">
        <v>-219.13</v>
      </c>
      <c r="AR78" s="16">
        <v>493.61</v>
      </c>
      <c r="AS78" s="16">
        <v>422.12</v>
      </c>
      <c r="AT78" s="16">
        <v>46.33</v>
      </c>
      <c r="AU78" s="17">
        <v>3973.15</v>
      </c>
      <c r="AV78" s="16">
        <v>573.04999999999995</v>
      </c>
      <c r="AW78" s="16">
        <v>64.31</v>
      </c>
      <c r="AX78" s="17">
        <v>3479.54</v>
      </c>
      <c r="AY78" s="16">
        <v>46.6</v>
      </c>
      <c r="AZ78" s="16">
        <v>619.66</v>
      </c>
      <c r="BA78" s="17">
        <v>4918.76</v>
      </c>
      <c r="BB78" s="16">
        <v>164.29</v>
      </c>
      <c r="BC78" s="16">
        <v>75.290000000000006</v>
      </c>
      <c r="BD78" s="16">
        <v>592.28</v>
      </c>
      <c r="BE78" s="16">
        <v>352.71</v>
      </c>
      <c r="BF78" s="16" t="s">
        <v>101</v>
      </c>
      <c r="BG78" s="16">
        <v>202.39</v>
      </c>
      <c r="BH78" s="17">
        <v>3244.48</v>
      </c>
      <c r="BJ78" s="12">
        <f t="shared" si="38"/>
        <v>0</v>
      </c>
      <c r="BK78" s="12">
        <f t="shared" si="39"/>
        <v>-2.9922202274102681E-4</v>
      </c>
      <c r="BL78" s="12">
        <f t="shared" si="40"/>
        <v>-0.2879484820607176</v>
      </c>
      <c r="BM78" s="12">
        <f t="shared" si="41"/>
        <v>-3.0665440049058602E-4</v>
      </c>
      <c r="BN78" s="12">
        <f t="shared" si="42"/>
        <v>-4.5488144652307104E-4</v>
      </c>
      <c r="BO78" s="12">
        <f t="shared" si="43"/>
        <v>-3.7518424226178846E-4</v>
      </c>
      <c r="BP78" s="12" t="str">
        <f t="shared" si="44"/>
        <v/>
      </c>
      <c r="BQ78" s="12" t="str">
        <f t="shared" si="45"/>
        <v/>
      </c>
      <c r="BR78" s="12">
        <f t="shared" si="46"/>
        <v>-5.0198512298628764E-4</v>
      </c>
      <c r="BS78" s="12">
        <f t="shared" si="47"/>
        <v>-3.6466035939305692E-4</v>
      </c>
      <c r="BT78" s="12" t="str">
        <f t="shared" si="48"/>
        <v>N/A</v>
      </c>
      <c r="BU78" s="12">
        <f t="shared" si="49"/>
        <v>-4.3168573278644552E-4</v>
      </c>
      <c r="BV78" s="12">
        <f t="shared" si="50"/>
        <v>-3.699835143400714E-4</v>
      </c>
      <c r="BW78" s="12">
        <f t="shared" si="51"/>
        <v>-3.6646016926956238E-4</v>
      </c>
      <c r="BX78" s="12" t="str">
        <f t="shared" si="52"/>
        <v>N/A</v>
      </c>
      <c r="BY78" s="12">
        <f t="shared" si="53"/>
        <v>-3.7073866085745921E-4</v>
      </c>
      <c r="BZ78" s="12">
        <f t="shared" si="54"/>
        <v>21.868454935622317</v>
      </c>
      <c r="CA78" s="12">
        <f t="shared" si="55"/>
        <v>-0.15029209566536489</v>
      </c>
      <c r="CB78" s="12">
        <f t="shared" si="56"/>
        <v>-3.7204498694791514E-4</v>
      </c>
      <c r="CC78" s="12">
        <f t="shared" si="57"/>
        <v>-0.10061476657130684</v>
      </c>
      <c r="CD78" s="12">
        <f t="shared" si="58"/>
        <v>0.20786293000398445</v>
      </c>
      <c r="CE78" s="12">
        <f t="shared" si="59"/>
        <v>-4.3898156277434814E-4</v>
      </c>
      <c r="CF78" s="12">
        <f t="shared" si="60"/>
        <v>-4.5363046128538511E-4</v>
      </c>
      <c r="CG78" s="12" t="str">
        <f t="shared" si="61"/>
        <v>N/A</v>
      </c>
      <c r="CH78" s="12">
        <f t="shared" si="62"/>
        <v>0.11962053461139389</v>
      </c>
      <c r="CI78" s="12">
        <f t="shared" si="63"/>
        <v>-1.4036147549067944E-2</v>
      </c>
    </row>
    <row r="79" spans="2:87" ht="15.75" thickBot="1" x14ac:dyDescent="0.3">
      <c r="B79" s="7"/>
      <c r="C79" s="2" t="s">
        <v>67</v>
      </c>
      <c r="D79" s="18" t="s">
        <v>168</v>
      </c>
      <c r="E79" s="19">
        <v>0.46</v>
      </c>
      <c r="F79" s="19">
        <v>406.46</v>
      </c>
      <c r="G79" s="19">
        <v>11.49</v>
      </c>
      <c r="H79" s="19">
        <v>14.74</v>
      </c>
      <c r="I79" s="19">
        <v>268.24</v>
      </c>
      <c r="J79" s="19">
        <v>709.36</v>
      </c>
      <c r="K79" s="19">
        <v>19.920000000000002</v>
      </c>
      <c r="L79" s="19">
        <v>3.25</v>
      </c>
      <c r="M79" s="23">
        <v>-50.72</v>
      </c>
      <c r="N79" s="19">
        <v>37.86</v>
      </c>
      <c r="O79" s="19" t="s">
        <v>101</v>
      </c>
      <c r="P79" s="19">
        <v>251.82</v>
      </c>
      <c r="Q79" s="19">
        <v>57.21</v>
      </c>
      <c r="R79" s="19">
        <v>344.79</v>
      </c>
      <c r="S79" s="19" t="s">
        <v>101</v>
      </c>
      <c r="T79" s="19">
        <v>24.83</v>
      </c>
      <c r="U79" s="19">
        <v>431.12</v>
      </c>
      <c r="V79" s="19">
        <v>92.97</v>
      </c>
      <c r="W79" s="20">
        <v>1165.31</v>
      </c>
      <c r="X79" s="19">
        <v>265.75</v>
      </c>
      <c r="Y79" s="19">
        <v>378.51</v>
      </c>
      <c r="Z79" s="19">
        <v>760.08</v>
      </c>
      <c r="AA79" s="19">
        <v>111.32</v>
      </c>
      <c r="AB79" s="19">
        <v>4.5</v>
      </c>
      <c r="AC79" s="19">
        <v>2.7</v>
      </c>
      <c r="AD79" s="19">
        <v>461.44</v>
      </c>
      <c r="AF79" s="7"/>
      <c r="AG79" s="2" t="s">
        <v>67</v>
      </c>
      <c r="AH79" s="18" t="s">
        <v>168</v>
      </c>
      <c r="AI79" s="19">
        <v>0.46</v>
      </c>
      <c r="AJ79" s="19">
        <v>406.62</v>
      </c>
      <c r="AK79" s="19">
        <v>14.74</v>
      </c>
      <c r="AL79" s="19">
        <v>14.74</v>
      </c>
      <c r="AM79" s="19">
        <v>176.14</v>
      </c>
      <c r="AN79" s="19">
        <v>617.42999999999995</v>
      </c>
      <c r="AO79" s="19">
        <v>19.920000000000002</v>
      </c>
      <c r="AP79" s="19">
        <v>0</v>
      </c>
      <c r="AQ79" s="23">
        <v>-50.08</v>
      </c>
      <c r="AR79" s="19" t="s">
        <v>101</v>
      </c>
      <c r="AS79" s="19">
        <v>46.82</v>
      </c>
      <c r="AT79" s="19">
        <v>63.61</v>
      </c>
      <c r="AU79" s="19" t="s">
        <v>101</v>
      </c>
      <c r="AV79" s="19">
        <v>344.92</v>
      </c>
      <c r="AW79" s="19">
        <v>46.82</v>
      </c>
      <c r="AX79" s="19">
        <v>24.84</v>
      </c>
      <c r="AY79" s="19">
        <v>127.82</v>
      </c>
      <c r="AZ79" s="19">
        <v>472.73</v>
      </c>
      <c r="BA79" s="20">
        <v>1165.76</v>
      </c>
      <c r="BB79" s="19">
        <v>280.94</v>
      </c>
      <c r="BC79" s="19">
        <v>272.83999999999997</v>
      </c>
      <c r="BD79" s="19">
        <v>667.51</v>
      </c>
      <c r="BE79" s="19">
        <v>109.22</v>
      </c>
      <c r="BF79" s="19">
        <v>4.5</v>
      </c>
      <c r="BG79" s="23">
        <v>-1.23</v>
      </c>
      <c r="BH79" s="19">
        <v>461.64</v>
      </c>
      <c r="BJ79" s="12">
        <f t="shared" si="38"/>
        <v>0</v>
      </c>
      <c r="BK79" s="12">
        <f t="shared" si="39"/>
        <v>-3.9348777728597954E-4</v>
      </c>
      <c r="BL79" s="12">
        <f t="shared" si="40"/>
        <v>-0.22048846675712347</v>
      </c>
      <c r="BM79" s="12">
        <f t="shared" si="41"/>
        <v>0</v>
      </c>
      <c r="BN79" s="12">
        <f t="shared" si="42"/>
        <v>0.52287952764846157</v>
      </c>
      <c r="BO79" s="12">
        <f t="shared" si="43"/>
        <v>0.14889137230131363</v>
      </c>
      <c r="BP79" s="12">
        <f t="shared" si="44"/>
        <v>0</v>
      </c>
      <c r="BQ79" s="12" t="str">
        <f t="shared" si="45"/>
        <v/>
      </c>
      <c r="BR79" s="12">
        <f t="shared" si="46"/>
        <v>1.2779552715654964E-2</v>
      </c>
      <c r="BS79" s="12" t="str">
        <f t="shared" si="47"/>
        <v>N/A</v>
      </c>
      <c r="BT79" s="12" t="str">
        <f t="shared" si="48"/>
        <v>N/A</v>
      </c>
      <c r="BU79" s="12">
        <f t="shared" si="49"/>
        <v>2.9588115076245871</v>
      </c>
      <c r="BV79" s="12" t="str">
        <f t="shared" si="50"/>
        <v>N/A</v>
      </c>
      <c r="BW79" s="12">
        <f t="shared" si="51"/>
        <v>-3.7689899107037992E-4</v>
      </c>
      <c r="BX79" s="12" t="str">
        <f t="shared" si="52"/>
        <v>N/A</v>
      </c>
      <c r="BY79" s="12">
        <f t="shared" si="53"/>
        <v>-4.0257648953307421E-4</v>
      </c>
      <c r="BZ79" s="12">
        <f t="shared" si="54"/>
        <v>2.3728680957596624</v>
      </c>
      <c r="CA79" s="12">
        <f t="shared" si="55"/>
        <v>-0.80333382692022925</v>
      </c>
      <c r="CB79" s="12">
        <f t="shared" si="56"/>
        <v>-3.8601427395008018E-4</v>
      </c>
      <c r="CC79" s="12">
        <f t="shared" si="57"/>
        <v>-5.4068484373887657E-2</v>
      </c>
      <c r="CD79" s="12">
        <f t="shared" si="58"/>
        <v>0.38729658407858097</v>
      </c>
      <c r="CE79" s="12">
        <f t="shared" si="59"/>
        <v>0.13867957034351552</v>
      </c>
      <c r="CF79" s="12">
        <f t="shared" si="60"/>
        <v>1.9227247756821043E-2</v>
      </c>
      <c r="CG79" s="12">
        <f t="shared" si="61"/>
        <v>0</v>
      </c>
      <c r="CH79" s="12">
        <f t="shared" si="62"/>
        <v>-3.1951219512195124</v>
      </c>
      <c r="CI79" s="12">
        <f t="shared" si="63"/>
        <v>-4.332380209686956E-4</v>
      </c>
    </row>
    <row r="80" spans="2:87" ht="15.75" thickBot="1" x14ac:dyDescent="0.3">
      <c r="B80" s="4"/>
      <c r="C80" s="1" t="s">
        <v>68</v>
      </c>
      <c r="D80" s="15" t="s">
        <v>169</v>
      </c>
      <c r="E80" s="16">
        <v>20.75</v>
      </c>
      <c r="F80" s="16">
        <v>37.08</v>
      </c>
      <c r="G80" s="16">
        <v>160.03</v>
      </c>
      <c r="H80" s="16">
        <v>222.77</v>
      </c>
      <c r="I80" s="16">
        <v>115.08</v>
      </c>
      <c r="J80" s="16">
        <v>374.93</v>
      </c>
      <c r="K80" s="16">
        <v>0</v>
      </c>
      <c r="L80" s="16">
        <v>62.73</v>
      </c>
      <c r="M80" s="16">
        <v>261.2</v>
      </c>
      <c r="N80" s="16">
        <v>113.04</v>
      </c>
      <c r="O80" s="16" t="s">
        <v>101</v>
      </c>
      <c r="P80" s="16">
        <v>0.34</v>
      </c>
      <c r="Q80" s="16">
        <v>748.12</v>
      </c>
      <c r="R80" s="16">
        <v>1.08</v>
      </c>
      <c r="S80" s="16" t="s">
        <v>101</v>
      </c>
      <c r="T80" s="16">
        <v>661.27</v>
      </c>
      <c r="U80" s="16">
        <v>495.08</v>
      </c>
      <c r="V80" s="16">
        <v>0.99</v>
      </c>
      <c r="W80" s="17">
        <v>1531.28</v>
      </c>
      <c r="X80" s="16">
        <v>51.52</v>
      </c>
      <c r="Y80" s="16">
        <v>25.92</v>
      </c>
      <c r="Z80" s="16">
        <v>113.73</v>
      </c>
      <c r="AA80" s="16">
        <v>31.81</v>
      </c>
      <c r="AB80" s="16">
        <v>4.4800000000000004</v>
      </c>
      <c r="AC80" s="16">
        <v>67.02</v>
      </c>
      <c r="AD80" s="16">
        <v>576.55999999999995</v>
      </c>
      <c r="AF80" s="4"/>
      <c r="AG80" s="1" t="s">
        <v>68</v>
      </c>
      <c r="AH80" s="15" t="s">
        <v>169</v>
      </c>
      <c r="AI80" s="16">
        <v>20.75</v>
      </c>
      <c r="AJ80" s="16">
        <v>38.270000000000003</v>
      </c>
      <c r="AK80" s="16">
        <v>172.41</v>
      </c>
      <c r="AL80" s="16">
        <v>222.74</v>
      </c>
      <c r="AM80" s="16">
        <v>114.38</v>
      </c>
      <c r="AN80" s="16">
        <v>375.39</v>
      </c>
      <c r="AO80" s="16">
        <v>0</v>
      </c>
      <c r="AP80" s="16">
        <v>50.33</v>
      </c>
      <c r="AQ80" s="16">
        <v>257.88</v>
      </c>
      <c r="AR80" s="16" t="s">
        <v>101</v>
      </c>
      <c r="AS80" s="16">
        <v>172.67</v>
      </c>
      <c r="AT80" s="16">
        <v>0.03</v>
      </c>
      <c r="AU80" s="16" t="s">
        <v>101</v>
      </c>
      <c r="AV80" s="16">
        <v>1.06</v>
      </c>
      <c r="AW80" s="16">
        <v>33.74</v>
      </c>
      <c r="AX80" s="16">
        <v>673.69</v>
      </c>
      <c r="AY80" s="16">
        <v>121.83</v>
      </c>
      <c r="AZ80" s="16">
        <v>122.89</v>
      </c>
      <c r="BA80" s="17">
        <v>1544.59</v>
      </c>
      <c r="BB80" s="16">
        <v>54.25</v>
      </c>
      <c r="BC80" s="16">
        <v>22.88</v>
      </c>
      <c r="BD80" s="16">
        <v>117.5</v>
      </c>
      <c r="BE80" s="16">
        <v>37.619999999999997</v>
      </c>
      <c r="BF80" s="16">
        <v>2.75</v>
      </c>
      <c r="BG80" s="16">
        <v>71.010000000000005</v>
      </c>
      <c r="BH80" s="16">
        <v>581.20000000000005</v>
      </c>
      <c r="BJ80" s="12">
        <f t="shared" si="38"/>
        <v>0</v>
      </c>
      <c r="BK80" s="12">
        <f t="shared" si="39"/>
        <v>-3.1094852364776712E-2</v>
      </c>
      <c r="BL80" s="12">
        <f t="shared" si="40"/>
        <v>-7.1805579722753879E-2</v>
      </c>
      <c r="BM80" s="12">
        <f t="shared" si="41"/>
        <v>1.346861811978142E-4</v>
      </c>
      <c r="BN80" s="12">
        <f t="shared" si="42"/>
        <v>6.1199510403917023E-3</v>
      </c>
      <c r="BO80" s="12">
        <f t="shared" si="43"/>
        <v>-1.2253922587175459E-3</v>
      </c>
      <c r="BP80" s="12" t="str">
        <f t="shared" si="44"/>
        <v/>
      </c>
      <c r="BQ80" s="12">
        <f t="shared" si="45"/>
        <v>0.24637393204848002</v>
      </c>
      <c r="BR80" s="12">
        <f t="shared" si="46"/>
        <v>1.2874205056615453E-2</v>
      </c>
      <c r="BS80" s="12" t="str">
        <f t="shared" si="47"/>
        <v>N/A</v>
      </c>
      <c r="BT80" s="12" t="str">
        <f t="shared" si="48"/>
        <v>N/A</v>
      </c>
      <c r="BU80" s="12">
        <f t="shared" si="49"/>
        <v>10.333333333333336</v>
      </c>
      <c r="BV80" s="12" t="str">
        <f t="shared" si="50"/>
        <v>N/A</v>
      </c>
      <c r="BW80" s="12">
        <f t="shared" si="51"/>
        <v>1.8867924528301903E-2</v>
      </c>
      <c r="BX80" s="12" t="str">
        <f t="shared" si="52"/>
        <v>N/A</v>
      </c>
      <c r="BY80" s="12">
        <f t="shared" si="53"/>
        <v>-1.8435779067523746E-2</v>
      </c>
      <c r="BZ80" s="12">
        <f t="shared" si="54"/>
        <v>3.0636953131412623</v>
      </c>
      <c r="CA80" s="12">
        <f t="shared" si="55"/>
        <v>-0.99194401497273987</v>
      </c>
      <c r="CB80" s="12">
        <f t="shared" si="56"/>
        <v>-8.6171734894049199E-3</v>
      </c>
      <c r="CC80" s="12">
        <f t="shared" si="57"/>
        <v>-5.0322580645161236E-2</v>
      </c>
      <c r="CD80" s="12">
        <f t="shared" si="58"/>
        <v>0.132867132867133</v>
      </c>
      <c r="CE80" s="12">
        <f t="shared" si="59"/>
        <v>-3.2085106382978693E-2</v>
      </c>
      <c r="CF80" s="12">
        <f t="shared" si="60"/>
        <v>-0.15443912812333863</v>
      </c>
      <c r="CG80" s="12">
        <f t="shared" si="61"/>
        <v>0.62909090909090926</v>
      </c>
      <c r="CH80" s="12">
        <f t="shared" si="62"/>
        <v>-5.6189269117025896E-2</v>
      </c>
      <c r="CI80" s="12">
        <f t="shared" si="63"/>
        <v>-7.983482450103406E-3</v>
      </c>
    </row>
    <row r="81" spans="2:87" ht="21.75" thickBot="1" x14ac:dyDescent="0.3">
      <c r="B81" s="7"/>
      <c r="C81" s="2" t="s">
        <v>69</v>
      </c>
      <c r="D81" s="18" t="s">
        <v>170</v>
      </c>
      <c r="E81" s="19">
        <v>9.17</v>
      </c>
      <c r="F81" s="20">
        <v>5346.44</v>
      </c>
      <c r="G81" s="20">
        <v>1453.81</v>
      </c>
      <c r="H81" s="20">
        <v>4319.26</v>
      </c>
      <c r="I81" s="20">
        <v>1823.02</v>
      </c>
      <c r="J81" s="20">
        <v>17387.349999999999</v>
      </c>
      <c r="K81" s="20">
        <v>5898.63</v>
      </c>
      <c r="L81" s="20">
        <v>2865.45</v>
      </c>
      <c r="M81" s="21">
        <v>-3167.29</v>
      </c>
      <c r="N81" s="20">
        <v>75984.28</v>
      </c>
      <c r="O81" s="20">
        <v>3577.36</v>
      </c>
      <c r="P81" s="19">
        <v>22.88</v>
      </c>
      <c r="Q81" s="20">
        <v>211752.9</v>
      </c>
      <c r="R81" s="20">
        <v>1064.75</v>
      </c>
      <c r="S81" s="20">
        <v>5459.11</v>
      </c>
      <c r="T81" s="20">
        <v>138082.22</v>
      </c>
      <c r="U81" s="20">
        <v>11496.71</v>
      </c>
      <c r="V81" s="19">
        <v>899.05</v>
      </c>
      <c r="W81" s="20">
        <v>166966.29</v>
      </c>
      <c r="X81" s="20">
        <v>3987.92</v>
      </c>
      <c r="Y81" s="20">
        <v>7721.24</v>
      </c>
      <c r="Z81" s="20">
        <v>20554.650000000001</v>
      </c>
      <c r="AA81" s="20">
        <v>8511.2000000000007</v>
      </c>
      <c r="AB81" s="19">
        <v>334.29</v>
      </c>
      <c r="AC81" s="20">
        <v>7677</v>
      </c>
      <c r="AD81" s="20">
        <v>51359.519999999997</v>
      </c>
      <c r="AF81" s="7"/>
      <c r="AG81" s="2" t="s">
        <v>69</v>
      </c>
      <c r="AH81" s="18" t="s">
        <v>170</v>
      </c>
      <c r="AI81" s="19">
        <v>9.17</v>
      </c>
      <c r="AJ81" s="20">
        <v>6289.26</v>
      </c>
      <c r="AK81" s="20">
        <v>1455.3</v>
      </c>
      <c r="AL81" s="20">
        <v>4242.3500000000004</v>
      </c>
      <c r="AM81" s="19">
        <v>955.63</v>
      </c>
      <c r="AN81" s="20">
        <v>17392.22</v>
      </c>
      <c r="AO81" s="20">
        <v>5904.98</v>
      </c>
      <c r="AP81" s="20">
        <v>2787.05</v>
      </c>
      <c r="AQ81" s="21">
        <v>-3184.88</v>
      </c>
      <c r="AR81" s="20">
        <v>77368.399999999994</v>
      </c>
      <c r="AS81" s="20">
        <v>6877.24</v>
      </c>
      <c r="AT81" s="19">
        <v>22.85</v>
      </c>
      <c r="AU81" s="20">
        <v>215599.71</v>
      </c>
      <c r="AV81" s="20">
        <v>1065.98</v>
      </c>
      <c r="AW81" s="20">
        <v>1713.6</v>
      </c>
      <c r="AX81" s="20">
        <v>138231.31</v>
      </c>
      <c r="AY81" s="19">
        <v>222.18</v>
      </c>
      <c r="AZ81" s="20">
        <v>1288.1600000000001</v>
      </c>
      <c r="BA81" s="20">
        <v>167147.79</v>
      </c>
      <c r="BB81" s="20">
        <v>2111.7800000000002</v>
      </c>
      <c r="BC81" s="20">
        <v>9508.94</v>
      </c>
      <c r="BD81" s="20">
        <v>20577.09</v>
      </c>
      <c r="BE81" s="20">
        <v>8621.7000000000007</v>
      </c>
      <c r="BF81" s="19">
        <v>334.67</v>
      </c>
      <c r="BG81" s="20">
        <v>6510.89</v>
      </c>
      <c r="BH81" s="20">
        <v>52249.24</v>
      </c>
      <c r="BJ81" s="12">
        <f t="shared" si="38"/>
        <v>0</v>
      </c>
      <c r="BK81" s="12">
        <f t="shared" si="39"/>
        <v>-0.14990952830698692</v>
      </c>
      <c r="BL81" s="12">
        <f t="shared" si="40"/>
        <v>-1.0238438809867445E-3</v>
      </c>
      <c r="BM81" s="12">
        <f t="shared" si="41"/>
        <v>1.8129102973587715E-2</v>
      </c>
      <c r="BN81" s="12">
        <f t="shared" si="42"/>
        <v>0.907663007649404</v>
      </c>
      <c r="BO81" s="12">
        <f t="shared" si="43"/>
        <v>-2.8001025746009531E-4</v>
      </c>
      <c r="BP81" s="12">
        <f t="shared" si="44"/>
        <v>-1.0753635067349008E-3</v>
      </c>
      <c r="BQ81" s="12">
        <f t="shared" si="45"/>
        <v>2.8130101720456983E-2</v>
      </c>
      <c r="BR81" s="12">
        <f t="shared" si="46"/>
        <v>-5.5229710381553294E-3</v>
      </c>
      <c r="BS81" s="12">
        <f t="shared" si="47"/>
        <v>-1.7889991262582599E-2</v>
      </c>
      <c r="BT81" s="12">
        <f t="shared" si="48"/>
        <v>-0.47982620935142584</v>
      </c>
      <c r="BU81" s="12">
        <f t="shared" si="49"/>
        <v>1.3129102844637891E-3</v>
      </c>
      <c r="BV81" s="12">
        <f t="shared" si="50"/>
        <v>-1.7842370938254033E-2</v>
      </c>
      <c r="BW81" s="12">
        <f t="shared" si="51"/>
        <v>-1.1538678023978106E-3</v>
      </c>
      <c r="BX81" s="12">
        <f t="shared" si="52"/>
        <v>2.1857551353874882</v>
      </c>
      <c r="BY81" s="12">
        <f t="shared" si="53"/>
        <v>-1.0785544895725615E-3</v>
      </c>
      <c r="BZ81" s="12">
        <f t="shared" si="54"/>
        <v>50.745026555045449</v>
      </c>
      <c r="CA81" s="12">
        <f t="shared" si="55"/>
        <v>-0.30206651347658686</v>
      </c>
      <c r="CB81" s="12">
        <f t="shared" si="56"/>
        <v>-1.0858653889471107E-3</v>
      </c>
      <c r="CC81" s="12">
        <f t="shared" si="57"/>
        <v>0.8884164070120939</v>
      </c>
      <c r="CD81" s="12">
        <f t="shared" si="58"/>
        <v>-0.1880020275656383</v>
      </c>
      <c r="CE81" s="12">
        <f t="shared" si="59"/>
        <v>-1.0905332095062369E-3</v>
      </c>
      <c r="CF81" s="12">
        <f t="shared" si="60"/>
        <v>-1.2816497906445363E-2</v>
      </c>
      <c r="CG81" s="12">
        <f t="shared" si="61"/>
        <v>-1.1354468580990092E-3</v>
      </c>
      <c r="CH81" s="12">
        <f t="shared" si="62"/>
        <v>0.17910147460639017</v>
      </c>
      <c r="CI81" s="12">
        <f t="shared" si="63"/>
        <v>-1.7028381656843262E-2</v>
      </c>
    </row>
    <row r="82" spans="2:87" ht="15.75" thickBot="1" x14ac:dyDescent="0.3">
      <c r="B82" s="4"/>
      <c r="C82" s="1" t="s">
        <v>70</v>
      </c>
      <c r="D82" s="15" t="s">
        <v>171</v>
      </c>
      <c r="E82" s="16">
        <v>48.02</v>
      </c>
      <c r="F82" s="16">
        <v>402.72</v>
      </c>
      <c r="G82" s="16">
        <v>97.57</v>
      </c>
      <c r="H82" s="16">
        <v>97.57</v>
      </c>
      <c r="I82" s="16">
        <v>251.15</v>
      </c>
      <c r="J82" s="16">
        <v>957.75</v>
      </c>
      <c r="K82" s="16">
        <v>206.3</v>
      </c>
      <c r="L82" s="16" t="s">
        <v>101</v>
      </c>
      <c r="M82" s="24">
        <v>-960.48</v>
      </c>
      <c r="N82" s="17">
        <v>4386.3</v>
      </c>
      <c r="O82" s="16" t="s">
        <v>101</v>
      </c>
      <c r="P82" s="16">
        <v>0</v>
      </c>
      <c r="Q82" s="17">
        <v>16681</v>
      </c>
      <c r="R82" s="16">
        <v>0</v>
      </c>
      <c r="S82" s="16">
        <v>444.95</v>
      </c>
      <c r="T82" s="17">
        <v>12934.25</v>
      </c>
      <c r="U82" s="17">
        <v>2375.2800000000002</v>
      </c>
      <c r="V82" s="16">
        <v>0</v>
      </c>
      <c r="W82" s="17">
        <v>16267.27</v>
      </c>
      <c r="X82" s="16">
        <v>432.55</v>
      </c>
      <c r="Y82" s="16">
        <v>516.04999999999995</v>
      </c>
      <c r="Z82" s="17">
        <v>1918.23</v>
      </c>
      <c r="AA82" s="16">
        <v>969.63</v>
      </c>
      <c r="AB82" s="16" t="s">
        <v>101</v>
      </c>
      <c r="AC82" s="17">
        <v>1679.23</v>
      </c>
      <c r="AD82" s="17">
        <v>5481.85</v>
      </c>
      <c r="AF82" s="4"/>
      <c r="AG82" s="1" t="s">
        <v>70</v>
      </c>
      <c r="AH82" s="15" t="s">
        <v>171</v>
      </c>
      <c r="AI82" s="16">
        <v>48.02</v>
      </c>
      <c r="AJ82" s="16">
        <v>423.25</v>
      </c>
      <c r="AK82" s="16">
        <v>97.57</v>
      </c>
      <c r="AL82" s="16">
        <v>97.57</v>
      </c>
      <c r="AM82" s="16">
        <v>230.63</v>
      </c>
      <c r="AN82" s="16">
        <v>957.75</v>
      </c>
      <c r="AO82" s="16">
        <v>206.3</v>
      </c>
      <c r="AP82" s="16">
        <v>0</v>
      </c>
      <c r="AQ82" s="24">
        <v>-960.48</v>
      </c>
      <c r="AR82" s="16" t="s">
        <v>101</v>
      </c>
      <c r="AS82" s="16">
        <v>457.45</v>
      </c>
      <c r="AT82" s="16">
        <v>0</v>
      </c>
      <c r="AU82" s="16" t="s">
        <v>101</v>
      </c>
      <c r="AV82" s="16" t="s">
        <v>101</v>
      </c>
      <c r="AW82" s="16">
        <v>124.5</v>
      </c>
      <c r="AX82" s="17">
        <v>13044.35</v>
      </c>
      <c r="AY82" s="17">
        <v>1807.73</v>
      </c>
      <c r="AZ82" s="17">
        <v>1807.73</v>
      </c>
      <c r="BA82" s="17">
        <v>16393.13</v>
      </c>
      <c r="BB82" s="16">
        <v>432.55</v>
      </c>
      <c r="BC82" s="16">
        <v>516.79999999999995</v>
      </c>
      <c r="BD82" s="17">
        <v>1918.23</v>
      </c>
      <c r="BE82" s="16">
        <v>968.88</v>
      </c>
      <c r="BF82" s="16" t="s">
        <v>101</v>
      </c>
      <c r="BG82" s="17">
        <v>1679.23</v>
      </c>
      <c r="BH82" s="17">
        <v>5478.1</v>
      </c>
      <c r="BJ82" s="12">
        <f t="shared" si="38"/>
        <v>0</v>
      </c>
      <c r="BK82" s="12">
        <f t="shared" si="39"/>
        <v>-4.8505611340815054E-2</v>
      </c>
      <c r="BL82" s="12">
        <f t="shared" si="40"/>
        <v>0</v>
      </c>
      <c r="BM82" s="12">
        <f t="shared" si="41"/>
        <v>0</v>
      </c>
      <c r="BN82" s="12">
        <f t="shared" si="42"/>
        <v>8.8973680787408443E-2</v>
      </c>
      <c r="BO82" s="12">
        <f t="shared" si="43"/>
        <v>0</v>
      </c>
      <c r="BP82" s="12">
        <f t="shared" si="44"/>
        <v>0</v>
      </c>
      <c r="BQ82" s="12" t="str">
        <f t="shared" si="45"/>
        <v>N/A</v>
      </c>
      <c r="BR82" s="12">
        <f t="shared" si="46"/>
        <v>0</v>
      </c>
      <c r="BS82" s="12" t="str">
        <f t="shared" si="47"/>
        <v>N/A</v>
      </c>
      <c r="BT82" s="12" t="str">
        <f t="shared" si="48"/>
        <v>N/A</v>
      </c>
      <c r="BU82" s="12" t="str">
        <f t="shared" si="49"/>
        <v/>
      </c>
      <c r="BV82" s="12" t="str">
        <f t="shared" si="50"/>
        <v>N/A</v>
      </c>
      <c r="BW82" s="12" t="str">
        <f t="shared" si="51"/>
        <v>N/A</v>
      </c>
      <c r="BX82" s="12">
        <f t="shared" si="52"/>
        <v>2.573895582329317</v>
      </c>
      <c r="BY82" s="12">
        <f t="shared" si="53"/>
        <v>-8.4404358975342098E-3</v>
      </c>
      <c r="BZ82" s="12">
        <f t="shared" si="54"/>
        <v>0.31395728344387724</v>
      </c>
      <c r="CA82" s="12">
        <f t="shared" si="55"/>
        <v>-1</v>
      </c>
      <c r="CB82" s="12">
        <f t="shared" si="56"/>
        <v>-7.677606411954311E-3</v>
      </c>
      <c r="CC82" s="12">
        <f t="shared" si="57"/>
        <v>0</v>
      </c>
      <c r="CD82" s="12">
        <f t="shared" si="58"/>
        <v>-1.4512383900928793E-3</v>
      </c>
      <c r="CE82" s="12">
        <f t="shared" si="59"/>
        <v>0</v>
      </c>
      <c r="CF82" s="12">
        <f t="shared" si="60"/>
        <v>7.740896705474362E-4</v>
      </c>
      <c r="CG82" s="12" t="str">
        <f t="shared" si="61"/>
        <v>N/A</v>
      </c>
      <c r="CH82" s="12">
        <f t="shared" si="62"/>
        <v>0</v>
      </c>
      <c r="CI82" s="12">
        <f t="shared" si="63"/>
        <v>6.8454391121009102E-4</v>
      </c>
    </row>
    <row r="83" spans="2:87" ht="21.75" thickBot="1" x14ac:dyDescent="0.3">
      <c r="B83" s="7"/>
      <c r="C83" s="2" t="s">
        <v>71</v>
      </c>
      <c r="D83" s="18" t="s">
        <v>172</v>
      </c>
      <c r="E83" s="19">
        <v>21.34</v>
      </c>
      <c r="F83" s="19">
        <v>854.4</v>
      </c>
      <c r="G83" s="19">
        <v>63.79</v>
      </c>
      <c r="H83" s="19">
        <v>63.79</v>
      </c>
      <c r="I83" s="19">
        <v>141.21</v>
      </c>
      <c r="J83" s="20">
        <v>1359.89</v>
      </c>
      <c r="K83" s="19">
        <v>300.49</v>
      </c>
      <c r="L83" s="19">
        <v>0</v>
      </c>
      <c r="M83" s="19">
        <v>391.02</v>
      </c>
      <c r="N83" s="20">
        <v>2924.67</v>
      </c>
      <c r="O83" s="19" t="s">
        <v>101</v>
      </c>
      <c r="P83" s="19">
        <v>680.37</v>
      </c>
      <c r="Q83" s="20">
        <v>7810.94</v>
      </c>
      <c r="R83" s="19">
        <v>693.81</v>
      </c>
      <c r="S83" s="19">
        <v>145.86000000000001</v>
      </c>
      <c r="T83" s="20">
        <v>4886.2700000000004</v>
      </c>
      <c r="U83" s="20">
        <v>1324.86</v>
      </c>
      <c r="V83" s="19">
        <v>30.73</v>
      </c>
      <c r="W83" s="20">
        <v>7571.02</v>
      </c>
      <c r="X83" s="19">
        <v>372.5</v>
      </c>
      <c r="Y83" s="19">
        <v>342.03</v>
      </c>
      <c r="Z83" s="19">
        <v>968.87</v>
      </c>
      <c r="AA83" s="19">
        <v>203.21</v>
      </c>
      <c r="AB83" s="19">
        <v>51.13</v>
      </c>
      <c r="AC83" s="19">
        <v>474.08</v>
      </c>
      <c r="AD83" s="20">
        <v>2253.8000000000002</v>
      </c>
      <c r="AF83" s="7"/>
      <c r="AG83" s="2" t="s">
        <v>71</v>
      </c>
      <c r="AH83" s="18" t="s">
        <v>172</v>
      </c>
      <c r="AI83" s="19">
        <v>21.34</v>
      </c>
      <c r="AJ83" s="19">
        <v>854.4</v>
      </c>
      <c r="AK83" s="19">
        <v>63.79</v>
      </c>
      <c r="AL83" s="19">
        <v>63.79</v>
      </c>
      <c r="AM83" s="19">
        <v>141.21</v>
      </c>
      <c r="AN83" s="20">
        <v>1359.89</v>
      </c>
      <c r="AO83" s="19">
        <v>300.49</v>
      </c>
      <c r="AP83" s="19">
        <v>0</v>
      </c>
      <c r="AQ83" s="19">
        <v>391.02</v>
      </c>
      <c r="AR83" s="20">
        <v>2924.67</v>
      </c>
      <c r="AS83" s="19">
        <v>145.86000000000001</v>
      </c>
      <c r="AT83" s="19">
        <v>680.37</v>
      </c>
      <c r="AU83" s="20">
        <v>7810.94</v>
      </c>
      <c r="AV83" s="19">
        <v>693.81</v>
      </c>
      <c r="AW83" s="19">
        <v>145.86000000000001</v>
      </c>
      <c r="AX83" s="20">
        <v>4886.2700000000004</v>
      </c>
      <c r="AY83" s="19">
        <v>485.19</v>
      </c>
      <c r="AZ83" s="20">
        <v>1179</v>
      </c>
      <c r="BA83" s="20">
        <v>7571.02</v>
      </c>
      <c r="BB83" s="19">
        <v>268.38</v>
      </c>
      <c r="BC83" s="19">
        <v>446.15</v>
      </c>
      <c r="BD83" s="19">
        <v>968.87</v>
      </c>
      <c r="BE83" s="19">
        <v>203.21</v>
      </c>
      <c r="BF83" s="19">
        <v>51.13</v>
      </c>
      <c r="BG83" s="19">
        <v>474.08</v>
      </c>
      <c r="BH83" s="20">
        <v>2253.8000000000002</v>
      </c>
      <c r="BJ83" s="12">
        <f t="shared" si="38"/>
        <v>0</v>
      </c>
      <c r="BK83" s="12">
        <f t="shared" si="39"/>
        <v>0</v>
      </c>
      <c r="BL83" s="12">
        <f t="shared" si="40"/>
        <v>0</v>
      </c>
      <c r="BM83" s="12">
        <f t="shared" si="41"/>
        <v>0</v>
      </c>
      <c r="BN83" s="12">
        <f t="shared" si="42"/>
        <v>0</v>
      </c>
      <c r="BO83" s="12">
        <f t="shared" si="43"/>
        <v>0</v>
      </c>
      <c r="BP83" s="12">
        <f t="shared" si="44"/>
        <v>0</v>
      </c>
      <c r="BQ83" s="12" t="str">
        <f t="shared" si="45"/>
        <v/>
      </c>
      <c r="BR83" s="12">
        <f t="shared" si="46"/>
        <v>0</v>
      </c>
      <c r="BS83" s="12">
        <f t="shared" si="47"/>
        <v>0</v>
      </c>
      <c r="BT83" s="12" t="str">
        <f t="shared" si="48"/>
        <v>N/A</v>
      </c>
      <c r="BU83" s="12">
        <f t="shared" si="49"/>
        <v>0</v>
      </c>
      <c r="BV83" s="12">
        <f t="shared" si="50"/>
        <v>0</v>
      </c>
      <c r="BW83" s="12">
        <f t="shared" si="51"/>
        <v>0</v>
      </c>
      <c r="BX83" s="12">
        <f t="shared" si="52"/>
        <v>0</v>
      </c>
      <c r="BY83" s="12">
        <f t="shared" si="53"/>
        <v>0</v>
      </c>
      <c r="BZ83" s="12">
        <f t="shared" si="54"/>
        <v>1.7306003833549741</v>
      </c>
      <c r="CA83" s="12">
        <f t="shared" si="55"/>
        <v>-0.97393553859202708</v>
      </c>
      <c r="CB83" s="12">
        <f t="shared" si="56"/>
        <v>0</v>
      </c>
      <c r="CC83" s="12">
        <f t="shared" si="57"/>
        <v>0.38795737387286683</v>
      </c>
      <c r="CD83" s="12">
        <f t="shared" si="58"/>
        <v>-0.23337442564160038</v>
      </c>
      <c r="CE83" s="12">
        <f t="shared" si="59"/>
        <v>0</v>
      </c>
      <c r="CF83" s="12">
        <f t="shared" si="60"/>
        <v>0</v>
      </c>
      <c r="CG83" s="12">
        <f t="shared" si="61"/>
        <v>0</v>
      </c>
      <c r="CH83" s="12">
        <f t="shared" si="62"/>
        <v>0</v>
      </c>
      <c r="CI83" s="12">
        <f t="shared" si="63"/>
        <v>0</v>
      </c>
    </row>
    <row r="84" spans="2:87" ht="15.75" thickBot="1" x14ac:dyDescent="0.3">
      <c r="B84" s="4"/>
      <c r="C84" s="1" t="s">
        <v>72</v>
      </c>
      <c r="D84" s="15" t="s">
        <v>173</v>
      </c>
      <c r="E84" s="16">
        <v>63.44</v>
      </c>
      <c r="F84" s="16">
        <v>48.74</v>
      </c>
      <c r="G84" s="16">
        <v>59.23</v>
      </c>
      <c r="H84" s="16">
        <v>59.78</v>
      </c>
      <c r="I84" s="16">
        <v>54.74</v>
      </c>
      <c r="J84" s="16">
        <v>204.73</v>
      </c>
      <c r="K84" s="16">
        <v>41.48</v>
      </c>
      <c r="L84" s="16">
        <v>0.55000000000000004</v>
      </c>
      <c r="M84" s="16">
        <v>74.34</v>
      </c>
      <c r="N84" s="16">
        <v>716.04</v>
      </c>
      <c r="O84" s="16" t="s">
        <v>101</v>
      </c>
      <c r="P84" s="16">
        <v>0</v>
      </c>
      <c r="Q84" s="17">
        <v>2258.9499999999998</v>
      </c>
      <c r="R84" s="16">
        <v>0</v>
      </c>
      <c r="S84" s="16">
        <v>68.430000000000007</v>
      </c>
      <c r="T84" s="17">
        <v>1590.62</v>
      </c>
      <c r="U84" s="16">
        <v>249.22</v>
      </c>
      <c r="V84" s="16">
        <v>0</v>
      </c>
      <c r="W84" s="17">
        <v>2044.57</v>
      </c>
      <c r="X84" s="16">
        <v>43.9</v>
      </c>
      <c r="Y84" s="16">
        <v>56.02</v>
      </c>
      <c r="Z84" s="16">
        <v>130.38999999999999</v>
      </c>
      <c r="AA84" s="16">
        <v>30.47</v>
      </c>
      <c r="AB84" s="16" t="s">
        <v>101</v>
      </c>
      <c r="AC84" s="16">
        <v>238.35</v>
      </c>
      <c r="AD84" s="16">
        <v>517.17999999999995</v>
      </c>
      <c r="AF84" s="4"/>
      <c r="AG84" s="1" t="s">
        <v>72</v>
      </c>
      <c r="AH84" s="15" t="s">
        <v>173</v>
      </c>
      <c r="AI84" s="16">
        <v>63.44</v>
      </c>
      <c r="AJ84" s="16">
        <v>70.3</v>
      </c>
      <c r="AK84" s="16">
        <v>59.67</v>
      </c>
      <c r="AL84" s="16">
        <v>59.67</v>
      </c>
      <c r="AM84" s="16">
        <v>33.29</v>
      </c>
      <c r="AN84" s="16">
        <v>204.73</v>
      </c>
      <c r="AO84" s="16">
        <v>41.48</v>
      </c>
      <c r="AP84" s="16">
        <v>0</v>
      </c>
      <c r="AQ84" s="16">
        <v>74.34</v>
      </c>
      <c r="AR84" s="16" t="s">
        <v>101</v>
      </c>
      <c r="AS84" s="16">
        <v>84.06</v>
      </c>
      <c r="AT84" s="16">
        <v>0</v>
      </c>
      <c r="AU84" s="16" t="s">
        <v>101</v>
      </c>
      <c r="AV84" s="16" t="s">
        <v>101</v>
      </c>
      <c r="AW84" s="16">
        <v>66.150000000000006</v>
      </c>
      <c r="AX84" s="17">
        <v>1590.54</v>
      </c>
      <c r="AY84" s="16">
        <v>162.96</v>
      </c>
      <c r="AZ84" s="16">
        <v>162.96</v>
      </c>
      <c r="BA84" s="17">
        <v>2044.57</v>
      </c>
      <c r="BB84" s="16">
        <v>43.9</v>
      </c>
      <c r="BC84" s="16">
        <v>56.07</v>
      </c>
      <c r="BD84" s="16">
        <v>130.38999999999999</v>
      </c>
      <c r="BE84" s="16">
        <v>30.42</v>
      </c>
      <c r="BF84" s="16" t="s">
        <v>101</v>
      </c>
      <c r="BG84" s="16">
        <v>237.57</v>
      </c>
      <c r="BH84" s="16">
        <v>517.13</v>
      </c>
      <c r="BJ84" s="12">
        <f t="shared" si="38"/>
        <v>0</v>
      </c>
      <c r="BK84" s="12">
        <f t="shared" si="39"/>
        <v>-0.30668563300142243</v>
      </c>
      <c r="BL84" s="12">
        <f t="shared" si="40"/>
        <v>-7.3738897268309841E-3</v>
      </c>
      <c r="BM84" s="12">
        <f t="shared" si="41"/>
        <v>1.8434724317077163E-3</v>
      </c>
      <c r="BN84" s="12">
        <f t="shared" si="42"/>
        <v>0.64433763893060991</v>
      </c>
      <c r="BO84" s="12">
        <f t="shared" si="43"/>
        <v>0</v>
      </c>
      <c r="BP84" s="12">
        <f t="shared" si="44"/>
        <v>0</v>
      </c>
      <c r="BQ84" s="12" t="str">
        <f t="shared" si="45"/>
        <v/>
      </c>
      <c r="BR84" s="12">
        <f t="shared" si="46"/>
        <v>0</v>
      </c>
      <c r="BS84" s="12" t="str">
        <f t="shared" si="47"/>
        <v>N/A</v>
      </c>
      <c r="BT84" s="12" t="str">
        <f t="shared" si="48"/>
        <v>N/A</v>
      </c>
      <c r="BU84" s="12" t="str">
        <f t="shared" si="49"/>
        <v/>
      </c>
      <c r="BV84" s="12" t="str">
        <f t="shared" si="50"/>
        <v>N/A</v>
      </c>
      <c r="BW84" s="12" t="str">
        <f t="shared" si="51"/>
        <v>N/A</v>
      </c>
      <c r="BX84" s="12">
        <f t="shared" si="52"/>
        <v>3.4467120181405908E-2</v>
      </c>
      <c r="BY84" s="12">
        <f t="shared" si="53"/>
        <v>5.0297383278589188E-5</v>
      </c>
      <c r="BZ84" s="12">
        <f t="shared" si="54"/>
        <v>0.52933235149729985</v>
      </c>
      <c r="CA84" s="12">
        <f t="shared" si="55"/>
        <v>-1</v>
      </c>
      <c r="CB84" s="12">
        <f t="shared" si="56"/>
        <v>0</v>
      </c>
      <c r="CC84" s="12">
        <f t="shared" si="57"/>
        <v>0</v>
      </c>
      <c r="CD84" s="12">
        <f t="shared" si="58"/>
        <v>-8.9174246477612194E-4</v>
      </c>
      <c r="CE84" s="12">
        <f t="shared" si="59"/>
        <v>0</v>
      </c>
      <c r="CF84" s="12">
        <f t="shared" si="60"/>
        <v>1.6436554898092424E-3</v>
      </c>
      <c r="CG84" s="12" t="str">
        <f t="shared" si="61"/>
        <v>N/A</v>
      </c>
      <c r="CH84" s="12">
        <f t="shared" si="62"/>
        <v>3.2832428336911274E-3</v>
      </c>
      <c r="CI84" s="12">
        <f t="shared" si="63"/>
        <v>9.6687486705382639E-5</v>
      </c>
    </row>
    <row r="85" spans="2:87" ht="15.75" thickBot="1" x14ac:dyDescent="0.3">
      <c r="B85" s="7"/>
      <c r="C85" s="2" t="s">
        <v>73</v>
      </c>
      <c r="D85" s="18" t="s">
        <v>174</v>
      </c>
      <c r="E85" s="19">
        <v>61.81</v>
      </c>
      <c r="F85" s="19">
        <v>19.71</v>
      </c>
      <c r="G85" s="19">
        <v>3.34</v>
      </c>
      <c r="H85" s="19">
        <v>3.34</v>
      </c>
      <c r="I85" s="19">
        <v>3.03</v>
      </c>
      <c r="J85" s="19">
        <v>31.44</v>
      </c>
      <c r="K85" s="19">
        <v>5.36</v>
      </c>
      <c r="L85" s="19">
        <v>0</v>
      </c>
      <c r="M85" s="23">
        <v>-59.61</v>
      </c>
      <c r="N85" s="19">
        <v>165.64</v>
      </c>
      <c r="O85" s="19">
        <v>0</v>
      </c>
      <c r="P85" s="19">
        <v>0</v>
      </c>
      <c r="Q85" s="19">
        <v>838.45</v>
      </c>
      <c r="R85" s="19">
        <v>0</v>
      </c>
      <c r="S85" s="19">
        <v>10.3</v>
      </c>
      <c r="T85" s="19">
        <v>672.81</v>
      </c>
      <c r="U85" s="19">
        <v>142.69</v>
      </c>
      <c r="V85" s="19">
        <v>0</v>
      </c>
      <c r="W85" s="19">
        <v>846.94</v>
      </c>
      <c r="X85" s="19">
        <v>18.88</v>
      </c>
      <c r="Y85" s="19">
        <v>4.99</v>
      </c>
      <c r="Z85" s="19">
        <v>91.06</v>
      </c>
      <c r="AA85" s="19">
        <v>54.78</v>
      </c>
      <c r="AB85" s="19">
        <v>12.41</v>
      </c>
      <c r="AC85" s="19">
        <v>50.46</v>
      </c>
      <c r="AD85" s="19">
        <v>201.26</v>
      </c>
      <c r="AF85" s="7"/>
      <c r="AG85" s="2" t="s">
        <v>73</v>
      </c>
      <c r="AH85" s="18" t="s">
        <v>174</v>
      </c>
      <c r="AI85" s="19">
        <v>61.81</v>
      </c>
      <c r="AJ85" s="19">
        <v>19.71</v>
      </c>
      <c r="AK85" s="19">
        <v>3.34</v>
      </c>
      <c r="AL85" s="19">
        <v>3.34</v>
      </c>
      <c r="AM85" s="19">
        <v>3.03</v>
      </c>
      <c r="AN85" s="19">
        <v>31.44</v>
      </c>
      <c r="AO85" s="19">
        <v>5.36</v>
      </c>
      <c r="AP85" s="19">
        <v>0</v>
      </c>
      <c r="AQ85" s="23">
        <v>-59.61</v>
      </c>
      <c r="AR85" s="19">
        <v>165.44</v>
      </c>
      <c r="AS85" s="19">
        <v>25.29</v>
      </c>
      <c r="AT85" s="19">
        <v>0</v>
      </c>
      <c r="AU85" s="19">
        <v>848.55</v>
      </c>
      <c r="AV85" s="19" t="s">
        <v>101</v>
      </c>
      <c r="AW85" s="19">
        <v>25.29</v>
      </c>
      <c r="AX85" s="19">
        <v>683.11</v>
      </c>
      <c r="AY85" s="19">
        <v>107.1</v>
      </c>
      <c r="AZ85" s="19">
        <v>107.1</v>
      </c>
      <c r="BA85" s="19">
        <v>846.94</v>
      </c>
      <c r="BB85" s="19">
        <v>18.88</v>
      </c>
      <c r="BC85" s="19">
        <v>4.99</v>
      </c>
      <c r="BD85" s="19">
        <v>91.06</v>
      </c>
      <c r="BE85" s="19">
        <v>54.78</v>
      </c>
      <c r="BF85" s="19">
        <v>12.41</v>
      </c>
      <c r="BG85" s="19">
        <v>50.46</v>
      </c>
      <c r="BH85" s="19">
        <v>201.26</v>
      </c>
      <c r="BJ85" s="12">
        <f t="shared" si="38"/>
        <v>0</v>
      </c>
      <c r="BK85" s="12">
        <f t="shared" si="39"/>
        <v>0</v>
      </c>
      <c r="BL85" s="12">
        <f t="shared" si="40"/>
        <v>0</v>
      </c>
      <c r="BM85" s="12">
        <f t="shared" si="41"/>
        <v>0</v>
      </c>
      <c r="BN85" s="12">
        <f t="shared" si="42"/>
        <v>0</v>
      </c>
      <c r="BO85" s="12">
        <f t="shared" si="43"/>
        <v>0</v>
      </c>
      <c r="BP85" s="12">
        <f t="shared" si="44"/>
        <v>0</v>
      </c>
      <c r="BQ85" s="12" t="str">
        <f t="shared" si="45"/>
        <v/>
      </c>
      <c r="BR85" s="12">
        <f t="shared" si="46"/>
        <v>0</v>
      </c>
      <c r="BS85" s="12">
        <f t="shared" si="47"/>
        <v>1.2088974854931615E-3</v>
      </c>
      <c r="BT85" s="12">
        <f t="shared" si="48"/>
        <v>-1</v>
      </c>
      <c r="BU85" s="12" t="str">
        <f t="shared" si="49"/>
        <v/>
      </c>
      <c r="BV85" s="12">
        <f t="shared" si="50"/>
        <v>-1.1902657474515244E-2</v>
      </c>
      <c r="BW85" s="12" t="str">
        <f t="shared" si="51"/>
        <v>N/A</v>
      </c>
      <c r="BX85" s="12">
        <f t="shared" si="52"/>
        <v>-0.59272439699485957</v>
      </c>
      <c r="BY85" s="12">
        <f t="shared" si="53"/>
        <v>-1.5078098695671368E-2</v>
      </c>
      <c r="BZ85" s="12">
        <f t="shared" si="54"/>
        <v>0.33230625583566764</v>
      </c>
      <c r="CA85" s="12">
        <f t="shared" si="55"/>
        <v>-1</v>
      </c>
      <c r="CB85" s="12">
        <f t="shared" si="56"/>
        <v>0</v>
      </c>
      <c r="CC85" s="12">
        <f t="shared" si="57"/>
        <v>0</v>
      </c>
      <c r="CD85" s="12">
        <f t="shared" si="58"/>
        <v>0</v>
      </c>
      <c r="CE85" s="12">
        <f t="shared" si="59"/>
        <v>0</v>
      </c>
      <c r="CF85" s="12">
        <f t="shared" si="60"/>
        <v>0</v>
      </c>
      <c r="CG85" s="12">
        <f t="shared" si="61"/>
        <v>0</v>
      </c>
      <c r="CH85" s="12">
        <f t="shared" si="62"/>
        <v>0</v>
      </c>
      <c r="CI85" s="12">
        <f t="shared" si="63"/>
        <v>0</v>
      </c>
    </row>
    <row r="86" spans="2:87" ht="15.75" thickBot="1" x14ac:dyDescent="0.3">
      <c r="B86" s="4"/>
      <c r="C86" s="1" t="s">
        <v>74</v>
      </c>
      <c r="D86" s="15" t="s">
        <v>175</v>
      </c>
      <c r="E86" s="16">
        <v>1.45</v>
      </c>
      <c r="F86" s="16">
        <v>3.09</v>
      </c>
      <c r="G86" s="16">
        <v>18.329999999999998</v>
      </c>
      <c r="H86" s="16">
        <v>20.53</v>
      </c>
      <c r="I86" s="16">
        <v>0.85</v>
      </c>
      <c r="J86" s="16">
        <v>24.47</v>
      </c>
      <c r="K86" s="16">
        <v>0</v>
      </c>
      <c r="L86" s="16">
        <v>2.2000000000000002</v>
      </c>
      <c r="M86" s="16">
        <v>13.17</v>
      </c>
      <c r="N86" s="16">
        <v>70.739999999999995</v>
      </c>
      <c r="O86" s="16" t="s">
        <v>101</v>
      </c>
      <c r="P86" s="16">
        <v>0</v>
      </c>
      <c r="Q86" s="16">
        <v>143.07</v>
      </c>
      <c r="R86" s="16">
        <v>0</v>
      </c>
      <c r="S86" s="16" t="s">
        <v>101</v>
      </c>
      <c r="T86" s="16">
        <v>96.97</v>
      </c>
      <c r="U86" s="16">
        <v>22.23</v>
      </c>
      <c r="V86" s="16">
        <v>0</v>
      </c>
      <c r="W86" s="16">
        <v>143.66999999999999</v>
      </c>
      <c r="X86" s="16">
        <v>7.57</v>
      </c>
      <c r="Y86" s="16">
        <v>3.18</v>
      </c>
      <c r="Z86" s="16">
        <v>11.3</v>
      </c>
      <c r="AA86" s="16">
        <v>0.56000000000000005</v>
      </c>
      <c r="AB86" s="16">
        <v>0</v>
      </c>
      <c r="AC86" s="16">
        <v>0</v>
      </c>
      <c r="AD86" s="16">
        <v>8.99</v>
      </c>
      <c r="AF86" s="4"/>
      <c r="AG86" s="1" t="s">
        <v>74</v>
      </c>
      <c r="AH86" s="15" t="s">
        <v>175</v>
      </c>
      <c r="AI86" s="16">
        <v>1.45</v>
      </c>
      <c r="AJ86" s="16">
        <v>3.09</v>
      </c>
      <c r="AK86" s="16">
        <v>18.34</v>
      </c>
      <c r="AL86" s="16">
        <v>20.54</v>
      </c>
      <c r="AM86" s="16">
        <v>0.85</v>
      </c>
      <c r="AN86" s="16">
        <v>24.48</v>
      </c>
      <c r="AO86" s="16">
        <v>0</v>
      </c>
      <c r="AP86" s="16">
        <v>2.2000000000000002</v>
      </c>
      <c r="AQ86" s="16">
        <v>13.18</v>
      </c>
      <c r="AR86" s="16" t="s">
        <v>101</v>
      </c>
      <c r="AS86" s="16">
        <v>5.97</v>
      </c>
      <c r="AT86" s="16">
        <v>0</v>
      </c>
      <c r="AU86" s="16" t="s">
        <v>101</v>
      </c>
      <c r="AV86" s="16" t="s">
        <v>101</v>
      </c>
      <c r="AW86" s="16">
        <v>5.97</v>
      </c>
      <c r="AX86" s="16">
        <v>97</v>
      </c>
      <c r="AY86" s="16">
        <v>6.3</v>
      </c>
      <c r="AZ86" s="16">
        <v>6.3</v>
      </c>
      <c r="BA86" s="16">
        <v>143.72</v>
      </c>
      <c r="BB86" s="16">
        <v>9.5500000000000007</v>
      </c>
      <c r="BC86" s="16">
        <v>1.19</v>
      </c>
      <c r="BD86" s="16">
        <v>11.31</v>
      </c>
      <c r="BE86" s="16">
        <v>0.56000000000000005</v>
      </c>
      <c r="BF86" s="16" t="s">
        <v>101</v>
      </c>
      <c r="BG86" s="24">
        <v>-9.98</v>
      </c>
      <c r="BH86" s="16">
        <v>8.99</v>
      </c>
      <c r="BJ86" s="12">
        <f t="shared" si="38"/>
        <v>0</v>
      </c>
      <c r="BK86" s="12">
        <f t="shared" si="39"/>
        <v>0</v>
      </c>
      <c r="BL86" s="12">
        <f t="shared" si="40"/>
        <v>-5.4525627044719539E-4</v>
      </c>
      <c r="BM86" s="12">
        <f t="shared" si="41"/>
        <v>-4.8685491723456721E-4</v>
      </c>
      <c r="BN86" s="12">
        <f t="shared" si="42"/>
        <v>0</v>
      </c>
      <c r="BO86" s="12">
        <f t="shared" si="43"/>
        <v>-4.0849673202620766E-4</v>
      </c>
      <c r="BP86" s="12" t="str">
        <f t="shared" si="44"/>
        <v/>
      </c>
      <c r="BQ86" s="12">
        <f t="shared" si="45"/>
        <v>0</v>
      </c>
      <c r="BR86" s="12">
        <f t="shared" si="46"/>
        <v>-7.5872534142638751E-4</v>
      </c>
      <c r="BS86" s="12" t="str">
        <f t="shared" si="47"/>
        <v>N/A</v>
      </c>
      <c r="BT86" s="12" t="str">
        <f t="shared" si="48"/>
        <v>N/A</v>
      </c>
      <c r="BU86" s="12" t="str">
        <f t="shared" si="49"/>
        <v/>
      </c>
      <c r="BV86" s="12" t="str">
        <f t="shared" si="50"/>
        <v>N/A</v>
      </c>
      <c r="BW86" s="12" t="str">
        <f t="shared" si="51"/>
        <v>N/A</v>
      </c>
      <c r="BX86" s="12" t="str">
        <f t="shared" si="52"/>
        <v>N/A</v>
      </c>
      <c r="BY86" s="12">
        <f t="shared" si="53"/>
        <v>-3.0927835051547566E-4</v>
      </c>
      <c r="BZ86" s="12">
        <f t="shared" si="54"/>
        <v>2.5285714285714285</v>
      </c>
      <c r="CA86" s="12">
        <f t="shared" si="55"/>
        <v>-1</v>
      </c>
      <c r="CB86" s="12">
        <f t="shared" si="56"/>
        <v>-3.4789869190099756E-4</v>
      </c>
      <c r="CC86" s="12">
        <f t="shared" si="57"/>
        <v>-0.20732984293193721</v>
      </c>
      <c r="CD86" s="12">
        <f t="shared" si="58"/>
        <v>1.6722689075630255</v>
      </c>
      <c r="CE86" s="12">
        <f t="shared" si="59"/>
        <v>-8.841732979663825E-4</v>
      </c>
      <c r="CF86" s="12">
        <f t="shared" si="60"/>
        <v>0</v>
      </c>
      <c r="CG86" s="12" t="str">
        <f t="shared" si="61"/>
        <v>N/A</v>
      </c>
      <c r="CH86" s="12">
        <f t="shared" si="62"/>
        <v>-1</v>
      </c>
      <c r="CI86" s="12">
        <f t="shared" si="63"/>
        <v>0</v>
      </c>
    </row>
    <row r="87" spans="2:87" ht="15.75" thickBot="1" x14ac:dyDescent="0.3">
      <c r="B87" s="7"/>
      <c r="C87" s="2" t="s">
        <v>75</v>
      </c>
      <c r="D87" s="18" t="s">
        <v>176</v>
      </c>
      <c r="E87" s="19">
        <v>230.1</v>
      </c>
      <c r="F87" s="20">
        <v>2969.75</v>
      </c>
      <c r="G87" s="20">
        <v>1521.25</v>
      </c>
      <c r="H87" s="20">
        <v>1521.25</v>
      </c>
      <c r="I87" s="20">
        <v>2185.5</v>
      </c>
      <c r="J87" s="20">
        <v>8070.75</v>
      </c>
      <c r="K87" s="20">
        <v>1394.25</v>
      </c>
      <c r="L87" s="19">
        <v>0</v>
      </c>
      <c r="M87" s="21">
        <v>-5754.5</v>
      </c>
      <c r="N87" s="20">
        <v>24928.75</v>
      </c>
      <c r="O87" s="20">
        <v>7174.25</v>
      </c>
      <c r="P87" s="20">
        <v>4007.5</v>
      </c>
      <c r="Q87" s="20">
        <v>105182.25</v>
      </c>
      <c r="R87" s="20">
        <v>4145.5</v>
      </c>
      <c r="S87" s="20">
        <v>6561.75</v>
      </c>
      <c r="T87" s="20">
        <v>80253.5</v>
      </c>
      <c r="U87" s="20">
        <v>27451.25</v>
      </c>
      <c r="V87" s="19">
        <v>0</v>
      </c>
      <c r="W87" s="20">
        <v>115775.5</v>
      </c>
      <c r="X87" s="20">
        <v>3104.25</v>
      </c>
      <c r="Y87" s="20">
        <v>4585.25</v>
      </c>
      <c r="Z87" s="20">
        <v>13825.25</v>
      </c>
      <c r="AA87" s="20">
        <v>6135.75</v>
      </c>
      <c r="AB87" s="19" t="s">
        <v>101</v>
      </c>
      <c r="AC87" s="20">
        <v>8159.5</v>
      </c>
      <c r="AD87" s="20">
        <v>37187.5</v>
      </c>
      <c r="AF87" s="7"/>
      <c r="AG87" s="2" t="s">
        <v>75</v>
      </c>
      <c r="AH87" s="18" t="s">
        <v>176</v>
      </c>
      <c r="AI87" s="19">
        <v>230.1</v>
      </c>
      <c r="AJ87" s="20">
        <v>2969.75</v>
      </c>
      <c r="AK87" s="20">
        <v>1866</v>
      </c>
      <c r="AL87" s="20">
        <v>1866</v>
      </c>
      <c r="AM87" s="20">
        <v>1840.75</v>
      </c>
      <c r="AN87" s="20">
        <v>8070.75</v>
      </c>
      <c r="AO87" s="20">
        <v>1394.25</v>
      </c>
      <c r="AP87" s="19">
        <v>0</v>
      </c>
      <c r="AQ87" s="21">
        <v>-5754.5</v>
      </c>
      <c r="AR87" s="20">
        <v>24928.75</v>
      </c>
      <c r="AS87" s="20">
        <v>15629.5</v>
      </c>
      <c r="AT87" s="20">
        <v>4007.5</v>
      </c>
      <c r="AU87" s="20">
        <v>105307</v>
      </c>
      <c r="AV87" s="20">
        <v>4308.25</v>
      </c>
      <c r="AW87" s="20">
        <v>8455.25</v>
      </c>
      <c r="AX87" s="20">
        <v>80378.25</v>
      </c>
      <c r="AY87" s="20">
        <v>7336.25</v>
      </c>
      <c r="AZ87" s="20">
        <v>11644.5</v>
      </c>
      <c r="BA87" s="20">
        <v>115775.5</v>
      </c>
      <c r="BB87" s="20">
        <v>3104.25</v>
      </c>
      <c r="BC87" s="20">
        <v>4585.25</v>
      </c>
      <c r="BD87" s="20">
        <v>13825.25</v>
      </c>
      <c r="BE87" s="20">
        <v>6135.75</v>
      </c>
      <c r="BF87" s="19" t="s">
        <v>101</v>
      </c>
      <c r="BG87" s="20">
        <v>8107</v>
      </c>
      <c r="BH87" s="20">
        <v>37312</v>
      </c>
      <c r="BJ87" s="12">
        <f t="shared" si="38"/>
        <v>0</v>
      </c>
      <c r="BK87" s="12">
        <f t="shared" si="39"/>
        <v>0</v>
      </c>
      <c r="BL87" s="12">
        <f t="shared" si="40"/>
        <v>-0.18475348338692391</v>
      </c>
      <c r="BM87" s="12">
        <f t="shared" si="41"/>
        <v>-0.18475348338692391</v>
      </c>
      <c r="BN87" s="12">
        <f t="shared" si="42"/>
        <v>0.18728779030286569</v>
      </c>
      <c r="BO87" s="12">
        <f t="shared" si="43"/>
        <v>0</v>
      </c>
      <c r="BP87" s="12">
        <f t="shared" si="44"/>
        <v>0</v>
      </c>
      <c r="BQ87" s="12" t="str">
        <f t="shared" si="45"/>
        <v/>
      </c>
      <c r="BR87" s="12">
        <f t="shared" si="46"/>
        <v>0</v>
      </c>
      <c r="BS87" s="12">
        <f t="shared" si="47"/>
        <v>0</v>
      </c>
      <c r="BT87" s="12">
        <f t="shared" si="48"/>
        <v>-0.54098019770306149</v>
      </c>
      <c r="BU87" s="12">
        <f t="shared" si="49"/>
        <v>0</v>
      </c>
      <c r="BV87" s="12">
        <f t="shared" si="50"/>
        <v>-1.1846316009382091E-3</v>
      </c>
      <c r="BW87" s="12">
        <f t="shared" si="51"/>
        <v>-3.7776359310624966E-2</v>
      </c>
      <c r="BX87" s="12">
        <f t="shared" si="52"/>
        <v>-0.2239437036160965</v>
      </c>
      <c r="BY87" s="12">
        <f t="shared" si="53"/>
        <v>-1.5520367761179175E-3</v>
      </c>
      <c r="BZ87" s="12">
        <f t="shared" si="54"/>
        <v>2.7418640313511671</v>
      </c>
      <c r="CA87" s="12">
        <f t="shared" si="55"/>
        <v>-1</v>
      </c>
      <c r="CB87" s="12">
        <f t="shared" si="56"/>
        <v>0</v>
      </c>
      <c r="CC87" s="12">
        <f t="shared" si="57"/>
        <v>0</v>
      </c>
      <c r="CD87" s="12">
        <f t="shared" si="58"/>
        <v>0</v>
      </c>
      <c r="CE87" s="12">
        <f t="shared" si="59"/>
        <v>0</v>
      </c>
      <c r="CF87" s="12">
        <f t="shared" si="60"/>
        <v>0</v>
      </c>
      <c r="CG87" s="12" t="str">
        <f t="shared" si="61"/>
        <v>N/A</v>
      </c>
      <c r="CH87" s="12">
        <f t="shared" si="62"/>
        <v>6.4758850376218082E-3</v>
      </c>
      <c r="CI87" s="12">
        <f t="shared" si="63"/>
        <v>-3.3367281303602059E-3</v>
      </c>
    </row>
    <row r="88" spans="2:87" ht="21.75" thickBot="1" x14ac:dyDescent="0.3">
      <c r="B88" s="4"/>
      <c r="C88" s="1" t="s">
        <v>76</v>
      </c>
      <c r="D88" s="15" t="s">
        <v>177</v>
      </c>
      <c r="E88" s="16">
        <v>50</v>
      </c>
      <c r="F88" s="16">
        <v>280.75</v>
      </c>
      <c r="G88" s="16">
        <v>150.25</v>
      </c>
      <c r="H88" s="16">
        <v>468.25</v>
      </c>
      <c r="I88" s="16">
        <v>35</v>
      </c>
      <c r="J88" s="16">
        <v>784</v>
      </c>
      <c r="K88" s="16">
        <v>0</v>
      </c>
      <c r="L88" s="16" t="s">
        <v>101</v>
      </c>
      <c r="M88" s="16">
        <v>253.5</v>
      </c>
      <c r="N88" s="17">
        <v>1083</v>
      </c>
      <c r="O88" s="16">
        <v>991.25</v>
      </c>
      <c r="P88" s="16">
        <v>606.25</v>
      </c>
      <c r="Q88" s="17">
        <v>7974.5</v>
      </c>
      <c r="R88" s="17">
        <v>2895.5</v>
      </c>
      <c r="S88" s="16">
        <v>0</v>
      </c>
      <c r="T88" s="17">
        <v>7009.5</v>
      </c>
      <c r="U88" s="17">
        <v>4191.5</v>
      </c>
      <c r="V88" s="16" t="s">
        <v>101</v>
      </c>
      <c r="W88" s="17">
        <v>11985</v>
      </c>
      <c r="X88" s="16" t="s">
        <v>101</v>
      </c>
      <c r="Y88" s="16">
        <v>220.5</v>
      </c>
      <c r="Z88" s="16">
        <v>530.5</v>
      </c>
      <c r="AA88" s="16">
        <v>310</v>
      </c>
      <c r="AB88" s="16" t="s">
        <v>101</v>
      </c>
      <c r="AC88" s="16">
        <v>5</v>
      </c>
      <c r="AD88" s="17">
        <v>3936.75</v>
      </c>
      <c r="AF88" s="4"/>
      <c r="AG88" s="1" t="s">
        <v>76</v>
      </c>
      <c r="AH88" s="15" t="s">
        <v>177</v>
      </c>
      <c r="AI88" s="16">
        <v>50</v>
      </c>
      <c r="AJ88" s="16">
        <v>597</v>
      </c>
      <c r="AK88" s="16">
        <v>155</v>
      </c>
      <c r="AL88" s="16">
        <v>155</v>
      </c>
      <c r="AM88" s="16">
        <v>27</v>
      </c>
      <c r="AN88" s="16">
        <v>784</v>
      </c>
      <c r="AO88" s="16">
        <v>5</v>
      </c>
      <c r="AP88" s="16">
        <v>0</v>
      </c>
      <c r="AQ88" s="16">
        <v>253.5</v>
      </c>
      <c r="AR88" s="16" t="s">
        <v>101</v>
      </c>
      <c r="AS88" s="17">
        <v>1002</v>
      </c>
      <c r="AT88" s="16">
        <v>606.25</v>
      </c>
      <c r="AU88" s="16" t="s">
        <v>101</v>
      </c>
      <c r="AV88" s="17">
        <v>2895.5</v>
      </c>
      <c r="AW88" s="16">
        <v>8.25</v>
      </c>
      <c r="AX88" s="17">
        <v>6998.75</v>
      </c>
      <c r="AY88" s="16">
        <v>130</v>
      </c>
      <c r="AZ88" s="17">
        <v>3025.5</v>
      </c>
      <c r="BA88" s="17">
        <v>11985</v>
      </c>
      <c r="BB88" s="16">
        <v>181.75</v>
      </c>
      <c r="BC88" s="16">
        <v>98</v>
      </c>
      <c r="BD88" s="16">
        <v>530.5</v>
      </c>
      <c r="BE88" s="16">
        <v>250.75</v>
      </c>
      <c r="BF88" s="16" t="s">
        <v>101</v>
      </c>
      <c r="BG88" s="24">
        <v>-172.25</v>
      </c>
      <c r="BH88" s="17">
        <v>3926.5</v>
      </c>
      <c r="BJ88" s="12">
        <f t="shared" si="38"/>
        <v>0</v>
      </c>
      <c r="BK88" s="12">
        <f t="shared" si="39"/>
        <v>-0.52973199329983245</v>
      </c>
      <c r="BL88" s="12">
        <f t="shared" si="40"/>
        <v>-3.0645161290322579E-2</v>
      </c>
      <c r="BM88" s="12">
        <f t="shared" si="41"/>
        <v>2.0209677419354839</v>
      </c>
      <c r="BN88" s="12">
        <f t="shared" si="42"/>
        <v>0.29629629629629628</v>
      </c>
      <c r="BO88" s="12">
        <f t="shared" si="43"/>
        <v>0</v>
      </c>
      <c r="BP88" s="12">
        <f t="shared" si="44"/>
        <v>-1</v>
      </c>
      <c r="BQ88" s="12" t="str">
        <f t="shared" si="45"/>
        <v>N/A</v>
      </c>
      <c r="BR88" s="12">
        <f t="shared" si="46"/>
        <v>0</v>
      </c>
      <c r="BS88" s="12" t="str">
        <f t="shared" si="47"/>
        <v>N/A</v>
      </c>
      <c r="BT88" s="12">
        <f t="shared" si="48"/>
        <v>-1.0728542914171657E-2</v>
      </c>
      <c r="BU88" s="12">
        <f t="shared" si="49"/>
        <v>0</v>
      </c>
      <c r="BV88" s="12" t="str">
        <f t="shared" si="50"/>
        <v>N/A</v>
      </c>
      <c r="BW88" s="12">
        <f t="shared" si="51"/>
        <v>0</v>
      </c>
      <c r="BX88" s="12">
        <f t="shared" si="52"/>
        <v>-1</v>
      </c>
      <c r="BY88" s="12">
        <f t="shared" si="53"/>
        <v>1.5359885693873906E-3</v>
      </c>
      <c r="BZ88" s="12">
        <f t="shared" si="54"/>
        <v>31.242307692307691</v>
      </c>
      <c r="CA88" s="12" t="str">
        <f t="shared" si="55"/>
        <v>N/A</v>
      </c>
      <c r="CB88" s="12">
        <f t="shared" si="56"/>
        <v>0</v>
      </c>
      <c r="CC88" s="12" t="str">
        <f t="shared" si="57"/>
        <v>N/A</v>
      </c>
      <c r="CD88" s="12">
        <f t="shared" si="58"/>
        <v>1.25</v>
      </c>
      <c r="CE88" s="12">
        <f t="shared" si="59"/>
        <v>0</v>
      </c>
      <c r="CF88" s="12">
        <f t="shared" si="60"/>
        <v>0.23629112662013957</v>
      </c>
      <c r="CG88" s="12" t="str">
        <f t="shared" si="61"/>
        <v>N/A</v>
      </c>
      <c r="CH88" s="12">
        <f t="shared" si="62"/>
        <v>-1.0290275761973875</v>
      </c>
      <c r="CI88" s="12">
        <f t="shared" si="63"/>
        <v>2.610467337323316E-3</v>
      </c>
    </row>
    <row r="89" spans="2:87" ht="15.75" thickBot="1" x14ac:dyDescent="0.3">
      <c r="B89" s="7"/>
      <c r="C89" s="2" t="s">
        <v>77</v>
      </c>
      <c r="D89" s="18" t="s">
        <v>178</v>
      </c>
      <c r="E89" s="19">
        <v>39.71</v>
      </c>
      <c r="F89" s="19">
        <v>162.41999999999999</v>
      </c>
      <c r="G89" s="19">
        <v>63.64</v>
      </c>
      <c r="H89" s="19">
        <v>63.64</v>
      </c>
      <c r="I89" s="19">
        <v>131.97</v>
      </c>
      <c r="J89" s="19">
        <v>423.22</v>
      </c>
      <c r="K89" s="19">
        <v>65.19</v>
      </c>
      <c r="L89" s="19">
        <v>0</v>
      </c>
      <c r="M89" s="23">
        <v>-64.66</v>
      </c>
      <c r="N89" s="20">
        <v>5772.78</v>
      </c>
      <c r="O89" s="19" t="s">
        <v>101</v>
      </c>
      <c r="P89" s="19">
        <v>5.48</v>
      </c>
      <c r="Q89" s="20">
        <v>11293.51</v>
      </c>
      <c r="R89" s="19">
        <v>5.48</v>
      </c>
      <c r="S89" s="19">
        <v>156.21</v>
      </c>
      <c r="T89" s="20">
        <v>5520.73</v>
      </c>
      <c r="U89" s="19">
        <v>608.48</v>
      </c>
      <c r="V89" s="19">
        <v>26.17</v>
      </c>
      <c r="W89" s="20">
        <v>6552.43</v>
      </c>
      <c r="X89" s="19">
        <v>119.73</v>
      </c>
      <c r="Y89" s="19">
        <v>261.08</v>
      </c>
      <c r="Z89" s="19">
        <v>487.89</v>
      </c>
      <c r="AA89" s="19">
        <v>107.07</v>
      </c>
      <c r="AB89" s="19">
        <v>0</v>
      </c>
      <c r="AC89" s="19">
        <v>696.76</v>
      </c>
      <c r="AD89" s="20">
        <v>2137.89</v>
      </c>
      <c r="AF89" s="7"/>
      <c r="AG89" s="2" t="s">
        <v>77</v>
      </c>
      <c r="AH89" s="18" t="s">
        <v>178</v>
      </c>
      <c r="AI89" s="19">
        <v>39.71</v>
      </c>
      <c r="AJ89" s="19">
        <v>237.4</v>
      </c>
      <c r="AK89" s="19">
        <v>72.16</v>
      </c>
      <c r="AL89" s="19">
        <v>72.16</v>
      </c>
      <c r="AM89" s="19">
        <v>47.51</v>
      </c>
      <c r="AN89" s="19">
        <v>423.22</v>
      </c>
      <c r="AO89" s="19">
        <v>66.16</v>
      </c>
      <c r="AP89" s="19">
        <v>0</v>
      </c>
      <c r="AQ89" s="23">
        <v>-63.81</v>
      </c>
      <c r="AR89" s="20">
        <v>5772.78</v>
      </c>
      <c r="AS89" s="19">
        <v>185.2</v>
      </c>
      <c r="AT89" s="19">
        <v>5.48</v>
      </c>
      <c r="AU89" s="20">
        <v>11298.08</v>
      </c>
      <c r="AV89" s="19">
        <v>5.48</v>
      </c>
      <c r="AW89" s="19">
        <v>185.2</v>
      </c>
      <c r="AX89" s="20">
        <v>5525.29</v>
      </c>
      <c r="AY89" s="19">
        <v>321.08999999999997</v>
      </c>
      <c r="AZ89" s="19">
        <v>326.57</v>
      </c>
      <c r="BA89" s="20">
        <v>6552.43</v>
      </c>
      <c r="BB89" s="19">
        <v>129.53</v>
      </c>
      <c r="BC89" s="19">
        <v>241.56</v>
      </c>
      <c r="BD89" s="19">
        <v>487.03</v>
      </c>
      <c r="BE89" s="19">
        <v>115.93</v>
      </c>
      <c r="BF89" s="19" t="s">
        <v>101</v>
      </c>
      <c r="BG89" s="19">
        <v>696.76</v>
      </c>
      <c r="BH89" s="20">
        <v>2141.61</v>
      </c>
      <c r="BJ89" s="12">
        <f t="shared" si="38"/>
        <v>0</v>
      </c>
      <c r="BK89" s="12">
        <f t="shared" si="39"/>
        <v>-0.3158382476832351</v>
      </c>
      <c r="BL89" s="12">
        <f t="shared" si="40"/>
        <v>-0.11807095343680704</v>
      </c>
      <c r="BM89" s="12">
        <f t="shared" si="41"/>
        <v>-0.11807095343680704</v>
      </c>
      <c r="BN89" s="12">
        <f t="shared" si="42"/>
        <v>1.7777310039991583</v>
      </c>
      <c r="BO89" s="12">
        <f t="shared" si="43"/>
        <v>0</v>
      </c>
      <c r="BP89" s="12">
        <f t="shared" si="44"/>
        <v>-1.4661426844014494E-2</v>
      </c>
      <c r="BQ89" s="12" t="str">
        <f t="shared" si="45"/>
        <v/>
      </c>
      <c r="BR89" s="12">
        <f t="shared" si="46"/>
        <v>1.332079611346175E-2</v>
      </c>
      <c r="BS89" s="12">
        <f t="shared" si="47"/>
        <v>0</v>
      </c>
      <c r="BT89" s="12" t="str">
        <f t="shared" si="48"/>
        <v>N/A</v>
      </c>
      <c r="BU89" s="12">
        <f t="shared" si="49"/>
        <v>0</v>
      </c>
      <c r="BV89" s="12">
        <f t="shared" si="50"/>
        <v>-4.0449350686131704E-4</v>
      </c>
      <c r="BW89" s="12">
        <f t="shared" si="51"/>
        <v>0</v>
      </c>
      <c r="BX89" s="12">
        <f t="shared" si="52"/>
        <v>-0.15653347732181416</v>
      </c>
      <c r="BY89" s="12">
        <f t="shared" si="53"/>
        <v>-8.2529604780932767E-4</v>
      </c>
      <c r="BZ89" s="12">
        <f t="shared" si="54"/>
        <v>0.89504500295867218</v>
      </c>
      <c r="CA89" s="12">
        <f t="shared" si="55"/>
        <v>-0.9198640414000061</v>
      </c>
      <c r="CB89" s="12">
        <f t="shared" si="56"/>
        <v>0</v>
      </c>
      <c r="CC89" s="12">
        <f t="shared" si="57"/>
        <v>-7.5658148691422816E-2</v>
      </c>
      <c r="CD89" s="12">
        <f t="shared" si="58"/>
        <v>8.0808080808080732E-2</v>
      </c>
      <c r="CE89" s="12">
        <f t="shared" si="59"/>
        <v>1.7658049812126844E-3</v>
      </c>
      <c r="CF89" s="12">
        <f t="shared" si="60"/>
        <v>-7.6425429138273215E-2</v>
      </c>
      <c r="CG89" s="12" t="str">
        <f t="shared" si="61"/>
        <v>N/A</v>
      </c>
      <c r="CH89" s="12">
        <f t="shared" si="62"/>
        <v>0</v>
      </c>
      <c r="CI89" s="12">
        <f t="shared" si="63"/>
        <v>-1.7370109403674126E-3</v>
      </c>
    </row>
    <row r="90" spans="2:87" ht="15.75" thickBot="1" x14ac:dyDescent="0.3">
      <c r="B90" s="4"/>
      <c r="C90" s="1" t="s">
        <v>78</v>
      </c>
      <c r="D90" s="15" t="s">
        <v>179</v>
      </c>
      <c r="E90" s="16">
        <v>58.52</v>
      </c>
      <c r="F90" s="17">
        <v>2825.5</v>
      </c>
      <c r="G90" s="16">
        <v>271.99</v>
      </c>
      <c r="H90" s="17">
        <v>3150.02</v>
      </c>
      <c r="I90" s="17">
        <v>3347.3</v>
      </c>
      <c r="J90" s="17">
        <v>9507.1</v>
      </c>
      <c r="K90" s="16">
        <v>368.55</v>
      </c>
      <c r="L90" s="17">
        <v>2878.03</v>
      </c>
      <c r="M90" s="22">
        <v>-2052.77</v>
      </c>
      <c r="N90" s="17">
        <v>24805.5</v>
      </c>
      <c r="O90" s="16">
        <v>913</v>
      </c>
      <c r="P90" s="17">
        <v>7669.78</v>
      </c>
      <c r="Q90" s="17">
        <v>81958.710000000006</v>
      </c>
      <c r="R90" s="17">
        <v>9067.82</v>
      </c>
      <c r="S90" s="16">
        <v>826.52</v>
      </c>
      <c r="T90" s="17">
        <v>57091.64</v>
      </c>
      <c r="U90" s="17">
        <v>14599.84</v>
      </c>
      <c r="V90" s="16">
        <v>559.04999999999995</v>
      </c>
      <c r="W90" s="17">
        <v>81198.58</v>
      </c>
      <c r="X90" s="17">
        <v>4245.76</v>
      </c>
      <c r="Y90" s="17">
        <v>1337.02</v>
      </c>
      <c r="Z90" s="17">
        <v>11559.87</v>
      </c>
      <c r="AA90" s="17">
        <v>5804.82</v>
      </c>
      <c r="AB90" s="16">
        <v>172.27</v>
      </c>
      <c r="AC90" s="17">
        <v>5032.79</v>
      </c>
      <c r="AD90" s="17">
        <v>31534.34</v>
      </c>
      <c r="AF90" s="4"/>
      <c r="AG90" s="1" t="s">
        <v>78</v>
      </c>
      <c r="AH90" s="15" t="s">
        <v>179</v>
      </c>
      <c r="AI90" s="16">
        <v>58.52</v>
      </c>
      <c r="AJ90" s="17">
        <v>1985.58</v>
      </c>
      <c r="AK90" s="16">
        <v>147.71</v>
      </c>
      <c r="AL90" s="17">
        <v>1624.09</v>
      </c>
      <c r="AM90" s="16">
        <v>780.7</v>
      </c>
      <c r="AN90" s="17">
        <v>4654.7700000000004</v>
      </c>
      <c r="AO90" s="16">
        <v>264.39999999999998</v>
      </c>
      <c r="AP90" s="17">
        <v>1476.38</v>
      </c>
      <c r="AQ90" s="22">
        <v>-1257.54</v>
      </c>
      <c r="AR90" s="17">
        <v>12416.41</v>
      </c>
      <c r="AS90" s="17">
        <v>1629.78</v>
      </c>
      <c r="AT90" s="17">
        <v>3852.46</v>
      </c>
      <c r="AU90" s="17">
        <v>41332.69</v>
      </c>
      <c r="AV90" s="17">
        <v>4575.59</v>
      </c>
      <c r="AW90" s="17">
        <v>1077.52</v>
      </c>
      <c r="AX90" s="17">
        <v>28916.28</v>
      </c>
      <c r="AY90" s="17">
        <v>1145.27</v>
      </c>
      <c r="AZ90" s="17">
        <v>5720.86</v>
      </c>
      <c r="BA90" s="17">
        <v>40930.81</v>
      </c>
      <c r="BB90" s="17">
        <v>2297.44</v>
      </c>
      <c r="BC90" s="16">
        <v>535.35</v>
      </c>
      <c r="BD90" s="17">
        <v>5912.31</v>
      </c>
      <c r="BE90" s="17">
        <v>3004.27</v>
      </c>
      <c r="BF90" s="16">
        <v>75.25</v>
      </c>
      <c r="BG90" s="17">
        <v>2472.19</v>
      </c>
      <c r="BH90" s="17">
        <v>15988.39</v>
      </c>
      <c r="BJ90" s="12">
        <f t="shared" si="38"/>
        <v>0</v>
      </c>
      <c r="BK90" s="12">
        <f t="shared" si="39"/>
        <v>0.42300990138901484</v>
      </c>
      <c r="BL90" s="12">
        <f t="shared" si="40"/>
        <v>0.84137837654864256</v>
      </c>
      <c r="BM90" s="12">
        <f t="shared" si="41"/>
        <v>0.9395599997537083</v>
      </c>
      <c r="BN90" s="12">
        <f t="shared" si="42"/>
        <v>3.2875624439605486</v>
      </c>
      <c r="BO90" s="12">
        <f t="shared" si="43"/>
        <v>1.0424424837317416</v>
      </c>
      <c r="BP90" s="12">
        <f t="shared" si="44"/>
        <v>0.39391074130105919</v>
      </c>
      <c r="BQ90" s="12">
        <f t="shared" si="45"/>
        <v>0.94938295018897578</v>
      </c>
      <c r="BR90" s="12">
        <f t="shared" si="46"/>
        <v>0.63236954689314062</v>
      </c>
      <c r="BS90" s="12">
        <f t="shared" si="47"/>
        <v>0.99779968606062464</v>
      </c>
      <c r="BT90" s="12">
        <f t="shared" si="48"/>
        <v>-0.43980169102578259</v>
      </c>
      <c r="BU90" s="12">
        <f t="shared" si="49"/>
        <v>0.99087855552036874</v>
      </c>
      <c r="BV90" s="12">
        <f t="shared" si="50"/>
        <v>0.98290287905287566</v>
      </c>
      <c r="BW90" s="12">
        <f t="shared" si="51"/>
        <v>0.98178158445140395</v>
      </c>
      <c r="BX90" s="12">
        <f t="shared" si="52"/>
        <v>-0.2329423119756478</v>
      </c>
      <c r="BY90" s="12">
        <f t="shared" si="53"/>
        <v>0.97437706371635635</v>
      </c>
      <c r="BZ90" s="12">
        <f t="shared" si="54"/>
        <v>11.747945899220271</v>
      </c>
      <c r="CA90" s="12">
        <f t="shared" si="55"/>
        <v>-0.90227867838052322</v>
      </c>
      <c r="CB90" s="12">
        <f t="shared" si="56"/>
        <v>0.98380095580810656</v>
      </c>
      <c r="CC90" s="12">
        <f t="shared" si="57"/>
        <v>0.84803955707221956</v>
      </c>
      <c r="CD90" s="12">
        <f t="shared" si="58"/>
        <v>1.4974689455496404</v>
      </c>
      <c r="CE90" s="12">
        <f t="shared" si="59"/>
        <v>0.95522054831360337</v>
      </c>
      <c r="CF90" s="12">
        <f t="shared" si="60"/>
        <v>0.93218984978047903</v>
      </c>
      <c r="CG90" s="12">
        <f t="shared" si="61"/>
        <v>1.2893023255813956</v>
      </c>
      <c r="CH90" s="12">
        <f t="shared" si="62"/>
        <v>1.0357618144236487</v>
      </c>
      <c r="CI90" s="12">
        <f t="shared" si="63"/>
        <v>0.9723274200841987</v>
      </c>
    </row>
    <row r="91" spans="2:87" ht="15.75" thickBot="1" x14ac:dyDescent="0.3">
      <c r="B91" s="7"/>
      <c r="C91" s="2" t="s">
        <v>79</v>
      </c>
      <c r="D91" s="18" t="s">
        <v>180</v>
      </c>
      <c r="E91" s="19">
        <v>24.53</v>
      </c>
      <c r="F91" s="19">
        <v>597.54999999999995</v>
      </c>
      <c r="G91" s="19">
        <v>85.5</v>
      </c>
      <c r="H91" s="19">
        <v>94.65</v>
      </c>
      <c r="I91" s="19">
        <v>637.38</v>
      </c>
      <c r="J91" s="20">
        <v>1681.5</v>
      </c>
      <c r="K91" s="19">
        <v>351.93</v>
      </c>
      <c r="L91" s="19">
        <v>9.15</v>
      </c>
      <c r="M91" s="21">
        <v>-2047.1</v>
      </c>
      <c r="N91" s="20">
        <v>7497.6</v>
      </c>
      <c r="O91" s="19">
        <v>1.97</v>
      </c>
      <c r="P91" s="20">
        <v>1639.5</v>
      </c>
      <c r="Q91" s="20">
        <v>23855.7</v>
      </c>
      <c r="R91" s="20">
        <v>1800.92</v>
      </c>
      <c r="S91" s="19">
        <v>236</v>
      </c>
      <c r="T91" s="20">
        <v>16358.1</v>
      </c>
      <c r="U91" s="20">
        <v>4124.45</v>
      </c>
      <c r="V91" s="19">
        <v>333.4</v>
      </c>
      <c r="W91" s="20">
        <v>22164.05</v>
      </c>
      <c r="X91" s="19">
        <v>597.08000000000004</v>
      </c>
      <c r="Y91" s="20">
        <v>1014.63</v>
      </c>
      <c r="Z91" s="20">
        <v>3728.6</v>
      </c>
      <c r="AA91" s="20">
        <v>1919.53</v>
      </c>
      <c r="AB91" s="19">
        <v>197.38</v>
      </c>
      <c r="AC91" s="20">
        <v>1464.38</v>
      </c>
      <c r="AD91" s="20">
        <v>7531.42</v>
      </c>
      <c r="AF91" s="7"/>
      <c r="AG91" s="2" t="s">
        <v>79</v>
      </c>
      <c r="AH91" s="18" t="s">
        <v>180</v>
      </c>
      <c r="AI91" s="19">
        <v>24.53</v>
      </c>
      <c r="AJ91" s="19">
        <v>897.72</v>
      </c>
      <c r="AK91" s="19">
        <v>94.65</v>
      </c>
      <c r="AL91" s="19">
        <v>94.65</v>
      </c>
      <c r="AM91" s="19">
        <v>337.2</v>
      </c>
      <c r="AN91" s="20">
        <v>1681.5</v>
      </c>
      <c r="AO91" s="19">
        <v>351.93</v>
      </c>
      <c r="AP91" s="19">
        <v>0</v>
      </c>
      <c r="AQ91" s="21">
        <v>-2047.1</v>
      </c>
      <c r="AR91" s="20">
        <v>7502.7</v>
      </c>
      <c r="AS91" s="19">
        <v>219.53</v>
      </c>
      <c r="AT91" s="20">
        <v>1639.5</v>
      </c>
      <c r="AU91" s="20">
        <v>23879.25</v>
      </c>
      <c r="AV91" s="20">
        <v>1800.92</v>
      </c>
      <c r="AW91" s="19">
        <v>217.55</v>
      </c>
      <c r="AX91" s="20">
        <v>16376.55</v>
      </c>
      <c r="AY91" s="20">
        <v>2085.5500000000002</v>
      </c>
      <c r="AZ91" s="20">
        <v>3886.48</v>
      </c>
      <c r="BA91" s="20">
        <v>22517.33</v>
      </c>
      <c r="BB91" s="19">
        <v>640.15</v>
      </c>
      <c r="BC91" s="20">
        <v>1168.93</v>
      </c>
      <c r="BD91" s="20">
        <v>3728.6</v>
      </c>
      <c r="BE91" s="20">
        <v>1919.53</v>
      </c>
      <c r="BF91" s="19" t="s">
        <v>101</v>
      </c>
      <c r="BG91" s="20">
        <v>1454.1</v>
      </c>
      <c r="BH91" s="20">
        <v>7531.42</v>
      </c>
      <c r="BJ91" s="12">
        <f t="shared" si="38"/>
        <v>0</v>
      </c>
      <c r="BK91" s="12">
        <f t="shared" si="39"/>
        <v>-0.33436929109299118</v>
      </c>
      <c r="BL91" s="12">
        <f t="shared" si="40"/>
        <v>-9.6671949286846331E-2</v>
      </c>
      <c r="BM91" s="12">
        <f t="shared" si="41"/>
        <v>0</v>
      </c>
      <c r="BN91" s="12">
        <f t="shared" si="42"/>
        <v>0.89021352313167268</v>
      </c>
      <c r="BO91" s="12">
        <f t="shared" si="43"/>
        <v>0</v>
      </c>
      <c r="BP91" s="12">
        <f t="shared" si="44"/>
        <v>0</v>
      </c>
      <c r="BQ91" s="12" t="str">
        <f t="shared" si="45"/>
        <v/>
      </c>
      <c r="BR91" s="12">
        <f t="shared" si="46"/>
        <v>0</v>
      </c>
      <c r="BS91" s="12">
        <f t="shared" si="47"/>
        <v>-6.7975528809621267E-4</v>
      </c>
      <c r="BT91" s="12">
        <f t="shared" si="48"/>
        <v>-0.99102628342367782</v>
      </c>
      <c r="BU91" s="12">
        <f t="shared" si="49"/>
        <v>0</v>
      </c>
      <c r="BV91" s="12">
        <f t="shared" si="50"/>
        <v>-9.8621187851374186E-4</v>
      </c>
      <c r="BW91" s="12">
        <f t="shared" si="51"/>
        <v>0</v>
      </c>
      <c r="BX91" s="12">
        <f t="shared" si="52"/>
        <v>8.4808090094231153E-2</v>
      </c>
      <c r="BY91" s="12">
        <f t="shared" si="53"/>
        <v>-1.1266109162185508E-3</v>
      </c>
      <c r="BZ91" s="12">
        <f t="shared" si="54"/>
        <v>0.97763179976504977</v>
      </c>
      <c r="CA91" s="12">
        <f t="shared" si="55"/>
        <v>-0.91421543401741423</v>
      </c>
      <c r="CB91" s="12">
        <f t="shared" si="56"/>
        <v>-1.5689249125007382E-2</v>
      </c>
      <c r="CC91" s="12">
        <f t="shared" si="57"/>
        <v>-6.728110599078331E-2</v>
      </c>
      <c r="CD91" s="12">
        <f t="shared" si="58"/>
        <v>-0.13200106079919247</v>
      </c>
      <c r="CE91" s="12">
        <f t="shared" si="59"/>
        <v>0</v>
      </c>
      <c r="CF91" s="12">
        <f t="shared" si="60"/>
        <v>0</v>
      </c>
      <c r="CG91" s="12" t="str">
        <f t="shared" si="61"/>
        <v>N/A</v>
      </c>
      <c r="CH91" s="12">
        <f t="shared" si="62"/>
        <v>7.0696650849323989E-3</v>
      </c>
      <c r="CI91" s="12">
        <f t="shared" si="63"/>
        <v>0</v>
      </c>
    </row>
    <row r="92" spans="2:87" ht="21.75" thickBot="1" x14ac:dyDescent="0.3">
      <c r="B92" s="4"/>
      <c r="C92" s="1" t="s">
        <v>80</v>
      </c>
      <c r="D92" s="15" t="s">
        <v>181</v>
      </c>
      <c r="E92" s="16">
        <v>34.04</v>
      </c>
      <c r="F92" s="16">
        <v>203.29</v>
      </c>
      <c r="G92" s="16">
        <v>31.95</v>
      </c>
      <c r="H92" s="16">
        <v>31.95</v>
      </c>
      <c r="I92" s="16">
        <v>193.3</v>
      </c>
      <c r="J92" s="16">
        <v>579.84</v>
      </c>
      <c r="K92" s="16">
        <v>151.31</v>
      </c>
      <c r="L92" s="16">
        <v>0</v>
      </c>
      <c r="M92" s="24">
        <v>-24.6</v>
      </c>
      <c r="N92" s="16">
        <v>722.72</v>
      </c>
      <c r="O92" s="16">
        <v>198.84</v>
      </c>
      <c r="P92" s="16">
        <v>0</v>
      </c>
      <c r="Q92" s="17">
        <v>3801.7</v>
      </c>
      <c r="R92" s="16">
        <v>15.36</v>
      </c>
      <c r="S92" s="16">
        <v>0</v>
      </c>
      <c r="T92" s="17">
        <v>3078.98</v>
      </c>
      <c r="U92" s="16">
        <v>761.56</v>
      </c>
      <c r="V92" s="16">
        <v>0</v>
      </c>
      <c r="W92" s="17">
        <v>4420.38</v>
      </c>
      <c r="X92" s="16" t="s">
        <v>101</v>
      </c>
      <c r="Y92" s="16">
        <v>377.33</v>
      </c>
      <c r="Z92" s="16">
        <v>604.44000000000005</v>
      </c>
      <c r="AA92" s="16">
        <v>214.4</v>
      </c>
      <c r="AB92" s="16">
        <v>12.71</v>
      </c>
      <c r="AC92" s="16">
        <v>206.87</v>
      </c>
      <c r="AD92" s="17">
        <v>1387.29</v>
      </c>
      <c r="AF92" s="4"/>
      <c r="AG92" s="1" t="s">
        <v>80</v>
      </c>
      <c r="AH92" s="15" t="s">
        <v>181</v>
      </c>
      <c r="AI92" s="16">
        <v>34.04</v>
      </c>
      <c r="AJ92" s="16">
        <v>245.44</v>
      </c>
      <c r="AK92" s="16">
        <v>87.5</v>
      </c>
      <c r="AL92" s="16">
        <v>100.26</v>
      </c>
      <c r="AM92" s="16">
        <v>82.83</v>
      </c>
      <c r="AN92" s="16">
        <v>579.84</v>
      </c>
      <c r="AO92" s="16">
        <v>151.31</v>
      </c>
      <c r="AP92" s="16">
        <v>12.76</v>
      </c>
      <c r="AQ92" s="24">
        <v>-24.6</v>
      </c>
      <c r="AR92" s="16">
        <v>722.72</v>
      </c>
      <c r="AS92" s="16">
        <v>209.86</v>
      </c>
      <c r="AT92" s="16">
        <v>0</v>
      </c>
      <c r="AU92" s="17">
        <v>3801.7</v>
      </c>
      <c r="AV92" s="16">
        <v>15.36</v>
      </c>
      <c r="AW92" s="16">
        <v>11.02</v>
      </c>
      <c r="AX92" s="17">
        <v>3078.98</v>
      </c>
      <c r="AY92" s="16">
        <v>480.34</v>
      </c>
      <c r="AZ92" s="16">
        <v>495.7</v>
      </c>
      <c r="BA92" s="17">
        <v>4420.38</v>
      </c>
      <c r="BB92" s="16">
        <v>266.86</v>
      </c>
      <c r="BC92" s="16">
        <v>123.18</v>
      </c>
      <c r="BD92" s="16">
        <v>604.44000000000005</v>
      </c>
      <c r="BE92" s="16">
        <v>214.4</v>
      </c>
      <c r="BF92" s="16" t="s">
        <v>101</v>
      </c>
      <c r="BG92" s="16">
        <v>206.87</v>
      </c>
      <c r="BH92" s="17">
        <v>1387.29</v>
      </c>
      <c r="BJ92" s="12">
        <f t="shared" si="38"/>
        <v>0</v>
      </c>
      <c r="BK92" s="12">
        <f t="shared" si="39"/>
        <v>-0.17173239895697526</v>
      </c>
      <c r="BL92" s="12">
        <f t="shared" si="40"/>
        <v>-0.63485714285714279</v>
      </c>
      <c r="BM92" s="12">
        <f t="shared" si="41"/>
        <v>-0.68132854578096946</v>
      </c>
      <c r="BN92" s="12">
        <f t="shared" si="42"/>
        <v>1.3336955209465171</v>
      </c>
      <c r="BO92" s="12">
        <f t="shared" si="43"/>
        <v>0</v>
      </c>
      <c r="BP92" s="12">
        <f t="shared" si="44"/>
        <v>0</v>
      </c>
      <c r="BQ92" s="12">
        <f t="shared" si="45"/>
        <v>-1</v>
      </c>
      <c r="BR92" s="12">
        <f t="shared" si="46"/>
        <v>0</v>
      </c>
      <c r="BS92" s="12">
        <f t="shared" si="47"/>
        <v>0</v>
      </c>
      <c r="BT92" s="12">
        <f t="shared" si="48"/>
        <v>-5.2511197941484844E-2</v>
      </c>
      <c r="BU92" s="12" t="str">
        <f t="shared" si="49"/>
        <v/>
      </c>
      <c r="BV92" s="12">
        <f t="shared" si="50"/>
        <v>0</v>
      </c>
      <c r="BW92" s="12">
        <f t="shared" si="51"/>
        <v>0</v>
      </c>
      <c r="BX92" s="12">
        <f t="shared" si="52"/>
        <v>-1</v>
      </c>
      <c r="BY92" s="12">
        <f t="shared" si="53"/>
        <v>0</v>
      </c>
      <c r="BZ92" s="12">
        <f t="shared" si="54"/>
        <v>0.58546029895490692</v>
      </c>
      <c r="CA92" s="12">
        <f t="shared" si="55"/>
        <v>-1</v>
      </c>
      <c r="CB92" s="12">
        <f t="shared" si="56"/>
        <v>0</v>
      </c>
      <c r="CC92" s="12" t="str">
        <f t="shared" si="57"/>
        <v>N/A</v>
      </c>
      <c r="CD92" s="12">
        <f t="shared" si="58"/>
        <v>2.0632407858418573</v>
      </c>
      <c r="CE92" s="12">
        <f t="shared" si="59"/>
        <v>0</v>
      </c>
      <c r="CF92" s="12">
        <f t="shared" si="60"/>
        <v>0</v>
      </c>
      <c r="CG92" s="12" t="str">
        <f t="shared" si="61"/>
        <v>N/A</v>
      </c>
      <c r="CH92" s="12">
        <f t="shared" si="62"/>
        <v>0</v>
      </c>
      <c r="CI92" s="12">
        <f t="shared" si="63"/>
        <v>0</v>
      </c>
    </row>
    <row r="93" spans="2:87" ht="21.75" thickBot="1" x14ac:dyDescent="0.3">
      <c r="B93" s="7"/>
      <c r="C93" s="2" t="s">
        <v>81</v>
      </c>
      <c r="D93" s="18" t="s">
        <v>182</v>
      </c>
      <c r="E93" s="19">
        <v>0.05</v>
      </c>
      <c r="F93" s="19">
        <v>0</v>
      </c>
      <c r="G93" s="19">
        <v>0.13</v>
      </c>
      <c r="H93" s="19">
        <v>0.13</v>
      </c>
      <c r="I93" s="19">
        <v>0.01</v>
      </c>
      <c r="J93" s="19">
        <v>0.15</v>
      </c>
      <c r="K93" s="19">
        <v>0</v>
      </c>
      <c r="L93" s="19">
        <v>0</v>
      </c>
      <c r="M93" s="23">
        <v>-0.81</v>
      </c>
      <c r="N93" s="19">
        <v>0</v>
      </c>
      <c r="O93" s="19" t="s">
        <v>101</v>
      </c>
      <c r="P93" s="19">
        <v>0</v>
      </c>
      <c r="Q93" s="19">
        <v>0</v>
      </c>
      <c r="R93" s="19">
        <v>0</v>
      </c>
      <c r="S93" s="19" t="s">
        <v>101</v>
      </c>
      <c r="T93" s="19">
        <v>0</v>
      </c>
      <c r="U93" s="19">
        <v>0.27</v>
      </c>
      <c r="V93" s="19">
        <v>0</v>
      </c>
      <c r="W93" s="19">
        <v>0.42</v>
      </c>
      <c r="X93" s="19">
        <v>0.12</v>
      </c>
      <c r="Y93" s="19">
        <v>0.61</v>
      </c>
      <c r="Z93" s="19">
        <v>0.96</v>
      </c>
      <c r="AA93" s="19">
        <v>0.23</v>
      </c>
      <c r="AB93" s="19">
        <v>0</v>
      </c>
      <c r="AC93" s="19">
        <v>0</v>
      </c>
      <c r="AD93" s="19">
        <v>0</v>
      </c>
      <c r="AF93" s="7"/>
      <c r="AG93" s="2" t="s">
        <v>81</v>
      </c>
      <c r="AH93" s="18" t="s">
        <v>182</v>
      </c>
      <c r="AI93" s="19">
        <v>0.05</v>
      </c>
      <c r="AJ93" s="19">
        <v>0</v>
      </c>
      <c r="AK93" s="19">
        <v>0.13</v>
      </c>
      <c r="AL93" s="19">
        <v>0.13</v>
      </c>
      <c r="AM93" s="19">
        <v>0.01</v>
      </c>
      <c r="AN93" s="19">
        <v>0.15</v>
      </c>
      <c r="AO93" s="19">
        <v>0</v>
      </c>
      <c r="AP93" s="19">
        <v>0</v>
      </c>
      <c r="AQ93" s="23">
        <v>-0.81</v>
      </c>
      <c r="AR93" s="19" t="s">
        <v>101</v>
      </c>
      <c r="AS93" s="19">
        <v>0.27</v>
      </c>
      <c r="AT93" s="19">
        <v>0</v>
      </c>
      <c r="AU93" s="19" t="s">
        <v>101</v>
      </c>
      <c r="AV93" s="19">
        <v>0</v>
      </c>
      <c r="AW93" s="19">
        <v>0.27</v>
      </c>
      <c r="AX93" s="19">
        <v>0</v>
      </c>
      <c r="AY93" s="19">
        <v>0</v>
      </c>
      <c r="AZ93" s="19">
        <v>0</v>
      </c>
      <c r="BA93" s="19">
        <v>0.42</v>
      </c>
      <c r="BB93" s="19">
        <v>0</v>
      </c>
      <c r="BC93" s="19">
        <v>0.73</v>
      </c>
      <c r="BD93" s="19">
        <v>0.96</v>
      </c>
      <c r="BE93" s="19">
        <v>0.23</v>
      </c>
      <c r="BF93" s="19" t="s">
        <v>101</v>
      </c>
      <c r="BG93" s="19" t="s">
        <v>101</v>
      </c>
      <c r="BH93" s="19">
        <v>0</v>
      </c>
      <c r="BJ93" s="12">
        <f t="shared" si="38"/>
        <v>0</v>
      </c>
      <c r="BK93" s="12" t="str">
        <f t="shared" si="39"/>
        <v/>
      </c>
      <c r="BL93" s="12">
        <f t="shared" si="40"/>
        <v>0</v>
      </c>
      <c r="BM93" s="12">
        <f t="shared" si="41"/>
        <v>0</v>
      </c>
      <c r="BN93" s="12">
        <f t="shared" si="42"/>
        <v>0</v>
      </c>
      <c r="BO93" s="12">
        <f t="shared" si="43"/>
        <v>0</v>
      </c>
      <c r="BP93" s="12" t="str">
        <f t="shared" si="44"/>
        <v/>
      </c>
      <c r="BQ93" s="12" t="str">
        <f t="shared" si="45"/>
        <v/>
      </c>
      <c r="BR93" s="12">
        <f t="shared" si="46"/>
        <v>0</v>
      </c>
      <c r="BS93" s="12" t="str">
        <f t="shared" si="47"/>
        <v>N/A</v>
      </c>
      <c r="BT93" s="12" t="str">
        <f t="shared" si="48"/>
        <v>N/A</v>
      </c>
      <c r="BU93" s="12" t="str">
        <f t="shared" si="49"/>
        <v/>
      </c>
      <c r="BV93" s="12" t="str">
        <f t="shared" si="50"/>
        <v>N/A</v>
      </c>
      <c r="BW93" s="12" t="str">
        <f t="shared" si="51"/>
        <v/>
      </c>
      <c r="BX93" s="12" t="str">
        <f t="shared" si="52"/>
        <v>N/A</v>
      </c>
      <c r="BY93" s="12" t="str">
        <f t="shared" si="53"/>
        <v/>
      </c>
      <c r="BZ93" s="12" t="str">
        <f t="shared" si="54"/>
        <v/>
      </c>
      <c r="CA93" s="12" t="str">
        <f t="shared" si="55"/>
        <v/>
      </c>
      <c r="CB93" s="12">
        <f t="shared" si="56"/>
        <v>0</v>
      </c>
      <c r="CC93" s="12" t="str">
        <f t="shared" si="57"/>
        <v/>
      </c>
      <c r="CD93" s="12">
        <f t="shared" si="58"/>
        <v>-0.16438356164383561</v>
      </c>
      <c r="CE93" s="12">
        <f t="shared" si="59"/>
        <v>0</v>
      </c>
      <c r="CF93" s="12">
        <f t="shared" si="60"/>
        <v>0</v>
      </c>
      <c r="CG93" s="12" t="str">
        <f t="shared" si="61"/>
        <v>N/A</v>
      </c>
      <c r="CH93" s="12" t="str">
        <f t="shared" si="62"/>
        <v>N/A</v>
      </c>
      <c r="CI93" s="12" t="str">
        <f t="shared" si="63"/>
        <v/>
      </c>
    </row>
    <row r="94" spans="2:87" ht="21.75" thickBot="1" x14ac:dyDescent="0.3">
      <c r="B94" s="4"/>
      <c r="C94" s="1" t="s">
        <v>82</v>
      </c>
      <c r="D94" s="15" t="s">
        <v>183</v>
      </c>
      <c r="E94" s="16">
        <v>11.33</v>
      </c>
      <c r="F94" s="16">
        <v>27.06</v>
      </c>
      <c r="G94" s="16">
        <v>59.29</v>
      </c>
      <c r="H94" s="16">
        <v>66.3</v>
      </c>
      <c r="I94" s="16">
        <v>32.26</v>
      </c>
      <c r="J94" s="16">
        <v>148.91999999999999</v>
      </c>
      <c r="K94" s="16">
        <v>23.3</v>
      </c>
      <c r="L94" s="16">
        <v>7.02</v>
      </c>
      <c r="M94" s="16">
        <v>0.21</v>
      </c>
      <c r="N94" s="16">
        <v>128.4</v>
      </c>
      <c r="O94" s="16" t="s">
        <v>101</v>
      </c>
      <c r="P94" s="16">
        <v>0</v>
      </c>
      <c r="Q94" s="17">
        <v>1700.06</v>
      </c>
      <c r="R94" s="16">
        <v>0.02</v>
      </c>
      <c r="S94" s="16" t="s">
        <v>101</v>
      </c>
      <c r="T94" s="17">
        <v>1571.66</v>
      </c>
      <c r="U94" s="16">
        <v>369.17</v>
      </c>
      <c r="V94" s="16">
        <v>0.02</v>
      </c>
      <c r="W94" s="17">
        <v>2089.7399999999998</v>
      </c>
      <c r="X94" s="16">
        <v>39.14</v>
      </c>
      <c r="Y94" s="16">
        <v>37.74</v>
      </c>
      <c r="Z94" s="16">
        <v>148.71</v>
      </c>
      <c r="AA94" s="16">
        <v>71.83</v>
      </c>
      <c r="AB94" s="16">
        <v>0</v>
      </c>
      <c r="AC94" s="16">
        <v>0</v>
      </c>
      <c r="AD94" s="17">
        <v>1163.93</v>
      </c>
      <c r="AF94" s="4"/>
      <c r="AG94" s="1" t="s">
        <v>82</v>
      </c>
      <c r="AH94" s="15" t="s">
        <v>183</v>
      </c>
      <c r="AI94" s="16">
        <v>11.33</v>
      </c>
      <c r="AJ94" s="16">
        <v>28.5</v>
      </c>
      <c r="AK94" s="16">
        <v>66.3</v>
      </c>
      <c r="AL94" s="16">
        <v>66.3</v>
      </c>
      <c r="AM94" s="16">
        <v>6.77</v>
      </c>
      <c r="AN94" s="16">
        <v>148.91999999999999</v>
      </c>
      <c r="AO94" s="16">
        <v>47.34</v>
      </c>
      <c r="AP94" s="16">
        <v>0</v>
      </c>
      <c r="AQ94" s="16">
        <v>0.21</v>
      </c>
      <c r="AR94" s="16">
        <v>128.4</v>
      </c>
      <c r="AS94" s="16">
        <v>14.17</v>
      </c>
      <c r="AT94" s="16">
        <v>0</v>
      </c>
      <c r="AU94" s="17">
        <v>1694.48</v>
      </c>
      <c r="AV94" s="16" t="s">
        <v>101</v>
      </c>
      <c r="AW94" s="16">
        <v>14.17</v>
      </c>
      <c r="AX94" s="17">
        <v>1566.07</v>
      </c>
      <c r="AY94" s="16">
        <v>109.62</v>
      </c>
      <c r="AZ94" s="16">
        <v>109.64</v>
      </c>
      <c r="BA94" s="17">
        <v>2089.7399999999998</v>
      </c>
      <c r="BB94" s="16">
        <v>39.14</v>
      </c>
      <c r="BC94" s="16">
        <v>37.74</v>
      </c>
      <c r="BD94" s="16">
        <v>148.71</v>
      </c>
      <c r="BE94" s="16">
        <v>71.83</v>
      </c>
      <c r="BF94" s="16" t="s">
        <v>101</v>
      </c>
      <c r="BG94" s="16" t="s">
        <v>101</v>
      </c>
      <c r="BH94" s="17">
        <v>1162.78</v>
      </c>
      <c r="BJ94" s="12">
        <f t="shared" si="38"/>
        <v>0</v>
      </c>
      <c r="BK94" s="12">
        <f t="shared" si="39"/>
        <v>-5.0526315789473732E-2</v>
      </c>
      <c r="BL94" s="12">
        <f t="shared" si="40"/>
        <v>-0.10573152337858217</v>
      </c>
      <c r="BM94" s="12">
        <f t="shared" si="41"/>
        <v>0</v>
      </c>
      <c r="BN94" s="12">
        <f t="shared" si="42"/>
        <v>3.7651403249630726</v>
      </c>
      <c r="BO94" s="12">
        <f t="shared" si="43"/>
        <v>0</v>
      </c>
      <c r="BP94" s="12">
        <f t="shared" si="44"/>
        <v>-0.50781580059146603</v>
      </c>
      <c r="BQ94" s="12" t="str">
        <f t="shared" si="45"/>
        <v/>
      </c>
      <c r="BR94" s="12">
        <f t="shared" si="46"/>
        <v>0</v>
      </c>
      <c r="BS94" s="12">
        <f t="shared" si="47"/>
        <v>0</v>
      </c>
      <c r="BT94" s="12" t="str">
        <f t="shared" si="48"/>
        <v>N/A</v>
      </c>
      <c r="BU94" s="12" t="str">
        <f t="shared" si="49"/>
        <v/>
      </c>
      <c r="BV94" s="12">
        <f t="shared" si="50"/>
        <v>3.2930456541239361E-3</v>
      </c>
      <c r="BW94" s="12" t="str">
        <f t="shared" si="51"/>
        <v>N/A</v>
      </c>
      <c r="BX94" s="12" t="str">
        <f t="shared" si="52"/>
        <v>N/A</v>
      </c>
      <c r="BY94" s="12">
        <f t="shared" si="53"/>
        <v>3.5694445331307962E-3</v>
      </c>
      <c r="BZ94" s="12">
        <f t="shared" si="54"/>
        <v>2.3677248677248679</v>
      </c>
      <c r="CA94" s="12">
        <f t="shared" si="55"/>
        <v>-0.99981758482305727</v>
      </c>
      <c r="CB94" s="12">
        <f t="shared" si="56"/>
        <v>0</v>
      </c>
      <c r="CC94" s="12">
        <f t="shared" si="57"/>
        <v>0</v>
      </c>
      <c r="CD94" s="12">
        <f t="shared" si="58"/>
        <v>0</v>
      </c>
      <c r="CE94" s="12">
        <f t="shared" si="59"/>
        <v>0</v>
      </c>
      <c r="CF94" s="12">
        <f t="shared" si="60"/>
        <v>0</v>
      </c>
      <c r="CG94" s="12" t="str">
        <f t="shared" si="61"/>
        <v>N/A</v>
      </c>
      <c r="CH94" s="12" t="str">
        <f t="shared" si="62"/>
        <v>N/A</v>
      </c>
      <c r="CI94" s="12">
        <f t="shared" si="63"/>
        <v>9.8900909888378799E-4</v>
      </c>
    </row>
    <row r="95" spans="2:87" ht="15.75" thickBot="1" x14ac:dyDescent="0.3">
      <c r="B95" s="7"/>
      <c r="C95" s="2" t="s">
        <v>83</v>
      </c>
      <c r="D95" s="18" t="s">
        <v>184</v>
      </c>
      <c r="E95" s="19">
        <v>21.8</v>
      </c>
      <c r="F95" s="19">
        <v>210.7</v>
      </c>
      <c r="G95" s="19">
        <v>231.65</v>
      </c>
      <c r="H95" s="19">
        <v>619.08000000000004</v>
      </c>
      <c r="I95" s="19">
        <v>46.61</v>
      </c>
      <c r="J95" s="19">
        <v>880.54</v>
      </c>
      <c r="K95" s="19" t="s">
        <v>101</v>
      </c>
      <c r="L95" s="19">
        <v>387.43</v>
      </c>
      <c r="M95" s="19">
        <v>15.75</v>
      </c>
      <c r="N95" s="20">
        <v>1477.76</v>
      </c>
      <c r="O95" s="19" t="s">
        <v>101</v>
      </c>
      <c r="P95" s="19">
        <v>155.71</v>
      </c>
      <c r="Q95" s="20">
        <v>7488.99</v>
      </c>
      <c r="R95" s="19">
        <v>563.94000000000005</v>
      </c>
      <c r="S95" s="19" t="s">
        <v>101</v>
      </c>
      <c r="T95" s="20">
        <v>6133.93</v>
      </c>
      <c r="U95" s="19">
        <v>868.87</v>
      </c>
      <c r="V95" s="19">
        <v>408.23</v>
      </c>
      <c r="W95" s="20">
        <v>7883.35</v>
      </c>
      <c r="X95" s="19">
        <v>192.91</v>
      </c>
      <c r="Y95" s="19">
        <v>236.32</v>
      </c>
      <c r="Z95" s="19">
        <v>864.79</v>
      </c>
      <c r="AA95" s="19">
        <v>435.57</v>
      </c>
      <c r="AB95" s="19">
        <v>0</v>
      </c>
      <c r="AC95" s="19">
        <v>186.93</v>
      </c>
      <c r="AD95" s="20">
        <v>5078.91</v>
      </c>
      <c r="AF95" s="7"/>
      <c r="AG95" s="2" t="s">
        <v>83</v>
      </c>
      <c r="AH95" s="18" t="s">
        <v>184</v>
      </c>
      <c r="AI95" s="19">
        <v>21.8</v>
      </c>
      <c r="AJ95" s="19">
        <v>210.77</v>
      </c>
      <c r="AK95" s="19">
        <v>619.28</v>
      </c>
      <c r="AL95" s="19">
        <v>619.28</v>
      </c>
      <c r="AM95" s="19">
        <v>46.63</v>
      </c>
      <c r="AN95" s="19">
        <v>880.83</v>
      </c>
      <c r="AO95" s="19">
        <v>4.1500000000000004</v>
      </c>
      <c r="AP95" s="19" t="s">
        <v>101</v>
      </c>
      <c r="AQ95" s="19">
        <v>15.75</v>
      </c>
      <c r="AR95" s="19" t="s">
        <v>101</v>
      </c>
      <c r="AS95" s="19">
        <v>22.19</v>
      </c>
      <c r="AT95" s="19">
        <v>155.77000000000001</v>
      </c>
      <c r="AU95" s="19" t="s">
        <v>101</v>
      </c>
      <c r="AV95" s="19">
        <v>564.16</v>
      </c>
      <c r="AW95" s="19">
        <v>22.19</v>
      </c>
      <c r="AX95" s="20">
        <v>6136.24</v>
      </c>
      <c r="AY95" s="19">
        <v>117.56</v>
      </c>
      <c r="AZ95" s="19">
        <v>681.72</v>
      </c>
      <c r="BA95" s="20">
        <v>7886.27</v>
      </c>
      <c r="BB95" s="19">
        <v>192.98</v>
      </c>
      <c r="BC95" s="19">
        <v>236.37</v>
      </c>
      <c r="BD95" s="19">
        <v>865.07</v>
      </c>
      <c r="BE95" s="19">
        <v>435.72</v>
      </c>
      <c r="BF95" s="19" t="s">
        <v>101</v>
      </c>
      <c r="BG95" s="19">
        <v>147.91</v>
      </c>
      <c r="BH95" s="20">
        <v>5080.82</v>
      </c>
      <c r="BJ95" s="12">
        <f t="shared" si="38"/>
        <v>0</v>
      </c>
      <c r="BK95" s="12">
        <f t="shared" si="39"/>
        <v>-3.3211557622062722E-4</v>
      </c>
      <c r="BL95" s="12">
        <f t="shared" si="40"/>
        <v>-0.6259365715023899</v>
      </c>
      <c r="BM95" s="12">
        <f t="shared" si="41"/>
        <v>-3.229556904791561E-4</v>
      </c>
      <c r="BN95" s="12">
        <f t="shared" si="42"/>
        <v>-4.2890842805067822E-4</v>
      </c>
      <c r="BO95" s="12">
        <f t="shared" si="43"/>
        <v>-3.2923492614928793E-4</v>
      </c>
      <c r="BP95" s="12" t="str">
        <f t="shared" si="44"/>
        <v>N/A</v>
      </c>
      <c r="BQ95" s="12" t="str">
        <f t="shared" si="45"/>
        <v>N/A</v>
      </c>
      <c r="BR95" s="12">
        <f t="shared" si="46"/>
        <v>0</v>
      </c>
      <c r="BS95" s="12" t="str">
        <f t="shared" si="47"/>
        <v>N/A</v>
      </c>
      <c r="BT95" s="12" t="str">
        <f t="shared" si="48"/>
        <v>N/A</v>
      </c>
      <c r="BU95" s="12">
        <f t="shared" si="49"/>
        <v>-3.8518328304553042E-4</v>
      </c>
      <c r="BV95" s="12" t="str">
        <f t="shared" si="50"/>
        <v>N/A</v>
      </c>
      <c r="BW95" s="12">
        <f t="shared" si="51"/>
        <v>-3.8996029495163361E-4</v>
      </c>
      <c r="BX95" s="12" t="str">
        <f t="shared" si="52"/>
        <v>N/A</v>
      </c>
      <c r="BY95" s="12">
        <f t="shared" si="53"/>
        <v>-3.7645202925561756E-4</v>
      </c>
      <c r="BZ95" s="12">
        <f t="shared" si="54"/>
        <v>6.3908642395372572</v>
      </c>
      <c r="CA95" s="12">
        <f t="shared" si="55"/>
        <v>-0.40117643607346126</v>
      </c>
      <c r="CB95" s="12">
        <f t="shared" si="56"/>
        <v>-3.7026376220952018E-4</v>
      </c>
      <c r="CC95" s="12">
        <f t="shared" si="57"/>
        <v>-3.6273188931491959E-4</v>
      </c>
      <c r="CD95" s="12">
        <f t="shared" si="58"/>
        <v>-2.1153276642556741E-4</v>
      </c>
      <c r="CE95" s="12">
        <f t="shared" si="59"/>
        <v>-3.2367322875615428E-4</v>
      </c>
      <c r="CF95" s="12">
        <f t="shared" si="60"/>
        <v>-3.4425778022591138E-4</v>
      </c>
      <c r="CG95" s="12" t="str">
        <f t="shared" si="61"/>
        <v>N/A</v>
      </c>
      <c r="CH95" s="12">
        <f t="shared" si="62"/>
        <v>0.26380907308498419</v>
      </c>
      <c r="CI95" s="12">
        <f t="shared" si="63"/>
        <v>-3.7592357139199076E-4</v>
      </c>
    </row>
    <row r="96" spans="2:87" ht="15.75" thickBot="1" x14ac:dyDescent="0.3">
      <c r="B96" s="4"/>
      <c r="C96" s="1" t="s">
        <v>84</v>
      </c>
      <c r="D96" s="15" t="s">
        <v>185</v>
      </c>
      <c r="E96" s="16">
        <v>32.89</v>
      </c>
      <c r="F96" s="16">
        <v>688</v>
      </c>
      <c r="G96" s="16">
        <v>435.25</v>
      </c>
      <c r="H96" s="16">
        <v>470.75</v>
      </c>
      <c r="I96" s="17">
        <v>1658.75</v>
      </c>
      <c r="J96" s="17">
        <v>3194.5</v>
      </c>
      <c r="K96" s="16">
        <v>377</v>
      </c>
      <c r="L96" s="16">
        <v>35.5</v>
      </c>
      <c r="M96" s="16">
        <v>904</v>
      </c>
      <c r="N96" s="17">
        <v>1701.25</v>
      </c>
      <c r="O96" s="16">
        <v>390.75</v>
      </c>
      <c r="P96" s="16">
        <v>579</v>
      </c>
      <c r="Q96" s="17">
        <v>4808.75</v>
      </c>
      <c r="R96" s="17">
        <v>1268.5</v>
      </c>
      <c r="S96" s="16">
        <v>754</v>
      </c>
      <c r="T96" s="17">
        <v>3107.5</v>
      </c>
      <c r="U96" s="17">
        <v>3887.75</v>
      </c>
      <c r="V96" s="16" t="s">
        <v>101</v>
      </c>
      <c r="W96" s="17">
        <v>10189.75</v>
      </c>
      <c r="X96" s="16">
        <v>752</v>
      </c>
      <c r="Y96" s="17">
        <v>1314.75</v>
      </c>
      <c r="Z96" s="17">
        <v>2290.5</v>
      </c>
      <c r="AA96" s="16">
        <v>223.75</v>
      </c>
      <c r="AB96" s="16" t="s">
        <v>101</v>
      </c>
      <c r="AC96" s="16">
        <v>55</v>
      </c>
      <c r="AD96" s="17">
        <v>6446.5</v>
      </c>
      <c r="AF96" s="4"/>
      <c r="AG96" s="1" t="s">
        <v>84</v>
      </c>
      <c r="AH96" s="15" t="s">
        <v>185</v>
      </c>
      <c r="AI96" s="16">
        <v>32.89</v>
      </c>
      <c r="AJ96" s="17">
        <v>1087</v>
      </c>
      <c r="AK96" s="16">
        <v>444.75</v>
      </c>
      <c r="AL96" s="17">
        <v>1208.75</v>
      </c>
      <c r="AM96" s="16">
        <v>521.75</v>
      </c>
      <c r="AN96" s="17">
        <v>3194.5</v>
      </c>
      <c r="AO96" s="16">
        <v>377</v>
      </c>
      <c r="AP96" s="16">
        <v>764</v>
      </c>
      <c r="AQ96" s="16">
        <v>904</v>
      </c>
      <c r="AR96" s="17">
        <v>1701.25</v>
      </c>
      <c r="AS96" s="17">
        <v>1505</v>
      </c>
      <c r="AT96" s="16">
        <v>579</v>
      </c>
      <c r="AU96" s="17">
        <v>4808.75</v>
      </c>
      <c r="AV96" s="17">
        <v>1268.5</v>
      </c>
      <c r="AW96" s="17">
        <v>1114.25</v>
      </c>
      <c r="AX96" s="17">
        <v>3107.5</v>
      </c>
      <c r="AY96" s="16">
        <v>254.5</v>
      </c>
      <c r="AZ96" s="17">
        <v>1523</v>
      </c>
      <c r="BA96" s="17">
        <v>10189.75</v>
      </c>
      <c r="BB96" s="16">
        <v>752</v>
      </c>
      <c r="BC96" s="17">
        <v>1314.75</v>
      </c>
      <c r="BD96" s="17">
        <v>2290.5</v>
      </c>
      <c r="BE96" s="16">
        <v>223.75</v>
      </c>
      <c r="BF96" s="16" t="s">
        <v>101</v>
      </c>
      <c r="BG96" s="24">
        <v>-804.75</v>
      </c>
      <c r="BH96" s="17">
        <v>6446.5</v>
      </c>
      <c r="BJ96" s="12">
        <f t="shared" si="38"/>
        <v>0</v>
      </c>
      <c r="BK96" s="12">
        <f t="shared" si="39"/>
        <v>-0.36706531738730452</v>
      </c>
      <c r="BL96" s="12">
        <f t="shared" si="40"/>
        <v>-2.1360314783586284E-2</v>
      </c>
      <c r="BM96" s="12">
        <f t="shared" si="41"/>
        <v>-0.61054808686659767</v>
      </c>
      <c r="BN96" s="12">
        <f t="shared" si="42"/>
        <v>2.1792045999041685</v>
      </c>
      <c r="BO96" s="12">
        <f t="shared" si="43"/>
        <v>0</v>
      </c>
      <c r="BP96" s="12">
        <f t="shared" si="44"/>
        <v>0</v>
      </c>
      <c r="BQ96" s="12">
        <f t="shared" si="45"/>
        <v>-0.95353403141361259</v>
      </c>
      <c r="BR96" s="12">
        <f t="shared" si="46"/>
        <v>0</v>
      </c>
      <c r="BS96" s="12">
        <f t="shared" si="47"/>
        <v>0</v>
      </c>
      <c r="BT96" s="12">
        <f t="shared" si="48"/>
        <v>-0.74036544850498343</v>
      </c>
      <c r="BU96" s="12">
        <f t="shared" si="49"/>
        <v>0</v>
      </c>
      <c r="BV96" s="12">
        <f t="shared" si="50"/>
        <v>0</v>
      </c>
      <c r="BW96" s="12">
        <f t="shared" si="51"/>
        <v>0</v>
      </c>
      <c r="BX96" s="12">
        <f t="shared" si="52"/>
        <v>-0.3233116446039937</v>
      </c>
      <c r="BY96" s="12">
        <f t="shared" si="53"/>
        <v>0</v>
      </c>
      <c r="BZ96" s="12">
        <f t="shared" si="54"/>
        <v>14.276031434184675</v>
      </c>
      <c r="CA96" s="12" t="str">
        <f t="shared" si="55"/>
        <v>N/A</v>
      </c>
      <c r="CB96" s="12">
        <f t="shared" si="56"/>
        <v>0</v>
      </c>
      <c r="CC96" s="12">
        <f t="shared" si="57"/>
        <v>0</v>
      </c>
      <c r="CD96" s="12">
        <f t="shared" si="58"/>
        <v>0</v>
      </c>
      <c r="CE96" s="12">
        <f t="shared" si="59"/>
        <v>0</v>
      </c>
      <c r="CF96" s="12">
        <f t="shared" si="60"/>
        <v>0</v>
      </c>
      <c r="CG96" s="12" t="str">
        <f t="shared" si="61"/>
        <v>N/A</v>
      </c>
      <c r="CH96" s="12">
        <f t="shared" si="62"/>
        <v>-1.0683442062752408</v>
      </c>
      <c r="CI96" s="12">
        <f t="shared" si="63"/>
        <v>0</v>
      </c>
    </row>
    <row r="97" spans="2:87" ht="15.75" thickBot="1" x14ac:dyDescent="0.3">
      <c r="B97" s="8"/>
      <c r="C97" s="2" t="s">
        <v>85</v>
      </c>
      <c r="D97" s="18" t="s">
        <v>186</v>
      </c>
      <c r="E97" s="19">
        <v>57.16</v>
      </c>
      <c r="F97" s="19">
        <v>123.1</v>
      </c>
      <c r="G97" s="19">
        <v>17.7</v>
      </c>
      <c r="H97" s="19">
        <v>25.94</v>
      </c>
      <c r="I97" s="19">
        <v>85.14</v>
      </c>
      <c r="J97" s="19">
        <v>287.70999999999998</v>
      </c>
      <c r="K97" s="19">
        <v>53.53</v>
      </c>
      <c r="L97" s="19">
        <v>8.24</v>
      </c>
      <c r="M97" s="23">
        <v>-35.299999999999997</v>
      </c>
      <c r="N97" s="20">
        <v>1808.9</v>
      </c>
      <c r="O97" s="19" t="s">
        <v>101</v>
      </c>
      <c r="P97" s="19">
        <v>357.79</v>
      </c>
      <c r="Q97" s="20">
        <v>6421.86</v>
      </c>
      <c r="R97" s="19">
        <v>357.79</v>
      </c>
      <c r="S97" s="19" t="s">
        <v>101</v>
      </c>
      <c r="T97" s="20">
        <v>4667.0200000000004</v>
      </c>
      <c r="U97" s="19">
        <v>897.34</v>
      </c>
      <c r="V97" s="19">
        <v>0</v>
      </c>
      <c r="W97" s="20">
        <v>5852.07</v>
      </c>
      <c r="X97" s="19">
        <v>72.16</v>
      </c>
      <c r="Y97" s="19">
        <v>247.4</v>
      </c>
      <c r="Z97" s="19">
        <v>323.01</v>
      </c>
      <c r="AA97" s="19">
        <v>3.46</v>
      </c>
      <c r="AB97" s="19" t="s">
        <v>101</v>
      </c>
      <c r="AC97" s="19">
        <v>438.12</v>
      </c>
      <c r="AD97" s="20">
        <v>2221.2600000000002</v>
      </c>
      <c r="AF97" s="7"/>
      <c r="AG97" s="2" t="s">
        <v>85</v>
      </c>
      <c r="AH97" s="18" t="s">
        <v>186</v>
      </c>
      <c r="AI97" s="19">
        <v>57.16</v>
      </c>
      <c r="AJ97" s="19">
        <v>143.93</v>
      </c>
      <c r="AK97" s="19">
        <v>25.94</v>
      </c>
      <c r="AL97" s="19">
        <v>25.94</v>
      </c>
      <c r="AM97" s="19">
        <v>64.31</v>
      </c>
      <c r="AN97" s="19">
        <v>287.70999999999998</v>
      </c>
      <c r="AO97" s="19">
        <v>53.53</v>
      </c>
      <c r="AP97" s="19">
        <v>0</v>
      </c>
      <c r="AQ97" s="23">
        <v>-35.299999999999997</v>
      </c>
      <c r="AR97" s="19" t="s">
        <v>101</v>
      </c>
      <c r="AS97" s="19">
        <v>0</v>
      </c>
      <c r="AT97" s="19">
        <v>178.79</v>
      </c>
      <c r="AU97" s="19" t="s">
        <v>101</v>
      </c>
      <c r="AV97" s="19">
        <v>357.79</v>
      </c>
      <c r="AW97" s="19">
        <v>0</v>
      </c>
      <c r="AX97" s="20">
        <v>4667.0200000000004</v>
      </c>
      <c r="AY97" s="19">
        <v>539.54999999999995</v>
      </c>
      <c r="AZ97" s="19">
        <v>897.34</v>
      </c>
      <c r="BA97" s="20">
        <v>5889.73</v>
      </c>
      <c r="BB97" s="19">
        <v>72.16</v>
      </c>
      <c r="BC97" s="19">
        <v>247.4</v>
      </c>
      <c r="BD97" s="19">
        <v>323.01</v>
      </c>
      <c r="BE97" s="19">
        <v>3.46</v>
      </c>
      <c r="BF97" s="19" t="s">
        <v>101</v>
      </c>
      <c r="BG97" s="19">
        <v>438.12</v>
      </c>
      <c r="BH97" s="20">
        <v>2221.2600000000002</v>
      </c>
      <c r="BJ97" s="12">
        <f t="shared" si="38"/>
        <v>0</v>
      </c>
      <c r="BK97" s="12">
        <f t="shared" si="39"/>
        <v>-0.14472312929896486</v>
      </c>
      <c r="BL97" s="12">
        <f t="shared" si="40"/>
        <v>-0.31765612952968397</v>
      </c>
      <c r="BM97" s="12">
        <f t="shared" si="41"/>
        <v>0</v>
      </c>
      <c r="BN97" s="12">
        <f t="shared" si="42"/>
        <v>0.32389986005286886</v>
      </c>
      <c r="BO97" s="12">
        <f t="shared" si="43"/>
        <v>0</v>
      </c>
      <c r="BP97" s="12">
        <f t="shared" si="44"/>
        <v>0</v>
      </c>
      <c r="BQ97" s="12" t="str">
        <f t="shared" si="45"/>
        <v/>
      </c>
      <c r="BR97" s="12">
        <f t="shared" si="46"/>
        <v>0</v>
      </c>
      <c r="BS97" s="12" t="str">
        <f t="shared" si="47"/>
        <v>N/A</v>
      </c>
      <c r="BT97" s="12" t="str">
        <f t="shared" si="48"/>
        <v>N/A</v>
      </c>
      <c r="BU97" s="12">
        <f t="shared" si="49"/>
        <v>1.0011745623357013</v>
      </c>
      <c r="BV97" s="12" t="str">
        <f t="shared" si="50"/>
        <v>N/A</v>
      </c>
      <c r="BW97" s="12">
        <f t="shared" si="51"/>
        <v>0</v>
      </c>
      <c r="BX97" s="12" t="str">
        <f t="shared" si="52"/>
        <v>N/A</v>
      </c>
      <c r="BY97" s="12">
        <f t="shared" si="53"/>
        <v>0</v>
      </c>
      <c r="BZ97" s="12">
        <f t="shared" si="54"/>
        <v>0.66312667964044125</v>
      </c>
      <c r="CA97" s="12">
        <f t="shared" si="55"/>
        <v>-1</v>
      </c>
      <c r="CB97" s="12">
        <f t="shared" si="56"/>
        <v>-6.3941810575357198E-3</v>
      </c>
      <c r="CC97" s="12">
        <f t="shared" si="57"/>
        <v>0</v>
      </c>
      <c r="CD97" s="12">
        <f t="shared" si="58"/>
        <v>0</v>
      </c>
      <c r="CE97" s="12">
        <f t="shared" si="59"/>
        <v>0</v>
      </c>
      <c r="CF97" s="12">
        <f t="shared" si="60"/>
        <v>0</v>
      </c>
      <c r="CG97" s="12" t="str">
        <f t="shared" si="61"/>
        <v>N/A</v>
      </c>
      <c r="CH97" s="12">
        <f t="shared" si="62"/>
        <v>0</v>
      </c>
      <c r="CI97" s="12">
        <f t="shared" si="63"/>
        <v>0</v>
      </c>
    </row>
    <row r="98" spans="2:87" ht="21.75" thickBot="1" x14ac:dyDescent="0.3">
      <c r="B98" s="4"/>
      <c r="C98" s="1" t="s">
        <v>86</v>
      </c>
      <c r="D98" s="15" t="s">
        <v>187</v>
      </c>
      <c r="E98" s="16">
        <v>63.2</v>
      </c>
      <c r="F98" s="16">
        <v>57.52</v>
      </c>
      <c r="G98" s="16">
        <v>23.47</v>
      </c>
      <c r="H98" s="16">
        <v>23.47</v>
      </c>
      <c r="I98" s="16">
        <v>122.69</v>
      </c>
      <c r="J98" s="16">
        <v>251.9</v>
      </c>
      <c r="K98" s="16">
        <v>48.22</v>
      </c>
      <c r="L98" s="16">
        <v>0</v>
      </c>
      <c r="M98" s="24">
        <v>-166.53</v>
      </c>
      <c r="N98" s="17">
        <v>1016.64</v>
      </c>
      <c r="O98" s="16" t="s">
        <v>101</v>
      </c>
      <c r="P98" s="16">
        <v>39.4</v>
      </c>
      <c r="Q98" s="17">
        <v>3404.26</v>
      </c>
      <c r="R98" s="16">
        <v>39.4</v>
      </c>
      <c r="S98" s="16">
        <v>80.7</v>
      </c>
      <c r="T98" s="17">
        <v>2387.62</v>
      </c>
      <c r="U98" s="16">
        <v>637.80999999999995</v>
      </c>
      <c r="V98" s="16">
        <v>0</v>
      </c>
      <c r="W98" s="17">
        <v>3277.33</v>
      </c>
      <c r="X98" s="16">
        <v>92.3</v>
      </c>
      <c r="Y98" s="16">
        <v>114.36</v>
      </c>
      <c r="Z98" s="16">
        <v>418.42</v>
      </c>
      <c r="AA98" s="16">
        <v>200.92</v>
      </c>
      <c r="AB98" s="16">
        <v>10.84</v>
      </c>
      <c r="AC98" s="16">
        <v>291.68</v>
      </c>
      <c r="AD98" s="16">
        <v>763.56</v>
      </c>
      <c r="AF98" s="4"/>
      <c r="AG98" s="1" t="s">
        <v>86</v>
      </c>
      <c r="AH98" s="15" t="s">
        <v>187</v>
      </c>
      <c r="AI98" s="16">
        <v>63.2</v>
      </c>
      <c r="AJ98" s="16">
        <v>90.36</v>
      </c>
      <c r="AK98" s="16">
        <v>23.47</v>
      </c>
      <c r="AL98" s="16">
        <v>29.18</v>
      </c>
      <c r="AM98" s="16">
        <v>84.13</v>
      </c>
      <c r="AN98" s="16">
        <v>235.64</v>
      </c>
      <c r="AO98" s="16">
        <v>31.96</v>
      </c>
      <c r="AP98" s="16">
        <v>5.72</v>
      </c>
      <c r="AQ98" s="24">
        <v>-182.79</v>
      </c>
      <c r="AR98" s="17">
        <v>1021.62</v>
      </c>
      <c r="AS98" s="16">
        <v>64.790000000000006</v>
      </c>
      <c r="AT98" s="16">
        <v>39.4</v>
      </c>
      <c r="AU98" s="17">
        <v>3426.69</v>
      </c>
      <c r="AV98" s="16">
        <v>94.01</v>
      </c>
      <c r="AW98" s="16">
        <v>51.37</v>
      </c>
      <c r="AX98" s="17">
        <v>2405.0700000000002</v>
      </c>
      <c r="AY98" s="16">
        <v>366.77</v>
      </c>
      <c r="AZ98" s="16">
        <v>460.78</v>
      </c>
      <c r="BA98" s="17">
        <v>3291.62</v>
      </c>
      <c r="BB98" s="16">
        <v>92.3</v>
      </c>
      <c r="BC98" s="16">
        <v>114.36</v>
      </c>
      <c r="BD98" s="16">
        <v>418.42</v>
      </c>
      <c r="BE98" s="16">
        <v>200.92</v>
      </c>
      <c r="BF98" s="16">
        <v>10.84</v>
      </c>
      <c r="BG98" s="16">
        <v>291.68</v>
      </c>
      <c r="BH98" s="16">
        <v>763.56</v>
      </c>
      <c r="BJ98" s="12">
        <f t="shared" si="38"/>
        <v>0</v>
      </c>
      <c r="BK98" s="12">
        <f t="shared" si="39"/>
        <v>-0.363435148295706</v>
      </c>
      <c r="BL98" s="12">
        <f t="shared" si="40"/>
        <v>0</v>
      </c>
      <c r="BM98" s="12">
        <f t="shared" si="41"/>
        <v>-0.19568197395476356</v>
      </c>
      <c r="BN98" s="12">
        <f t="shared" si="42"/>
        <v>0.45833828598597415</v>
      </c>
      <c r="BO98" s="12">
        <f t="shared" si="43"/>
        <v>6.9003564759803182E-2</v>
      </c>
      <c r="BP98" s="12">
        <f t="shared" si="44"/>
        <v>0.50876095118898612</v>
      </c>
      <c r="BQ98" s="12">
        <f t="shared" si="45"/>
        <v>-1</v>
      </c>
      <c r="BR98" s="12">
        <f t="shared" si="46"/>
        <v>-8.8954537994419783E-2</v>
      </c>
      <c r="BS98" s="12">
        <f t="shared" si="47"/>
        <v>-4.8746109120808307E-3</v>
      </c>
      <c r="BT98" s="12" t="str">
        <f t="shared" si="48"/>
        <v>N/A</v>
      </c>
      <c r="BU98" s="12">
        <f t="shared" si="49"/>
        <v>0</v>
      </c>
      <c r="BV98" s="12">
        <f t="shared" si="50"/>
        <v>-6.5456752726391464E-3</v>
      </c>
      <c r="BW98" s="12">
        <f t="shared" si="51"/>
        <v>-0.58089564939900018</v>
      </c>
      <c r="BX98" s="12">
        <f t="shared" si="52"/>
        <v>0.57095581078450475</v>
      </c>
      <c r="BY98" s="12">
        <f t="shared" si="53"/>
        <v>-7.2555060767463203E-3</v>
      </c>
      <c r="BZ98" s="12">
        <f t="shared" si="54"/>
        <v>0.73899173869182311</v>
      </c>
      <c r="CA98" s="12">
        <f t="shared" si="55"/>
        <v>-1</v>
      </c>
      <c r="CB98" s="12">
        <f t="shared" si="56"/>
        <v>-4.3413273707171435E-3</v>
      </c>
      <c r="CC98" s="12">
        <f t="shared" si="57"/>
        <v>0</v>
      </c>
      <c r="CD98" s="12">
        <f t="shared" si="58"/>
        <v>0</v>
      </c>
      <c r="CE98" s="12">
        <f t="shared" si="59"/>
        <v>0</v>
      </c>
      <c r="CF98" s="12">
        <f t="shared" si="60"/>
        <v>0</v>
      </c>
      <c r="CG98" s="12">
        <f t="shared" si="61"/>
        <v>0</v>
      </c>
      <c r="CH98" s="12">
        <f t="shared" si="62"/>
        <v>0</v>
      </c>
      <c r="CI98" s="12">
        <f t="shared" si="63"/>
        <v>0</v>
      </c>
    </row>
    <row r="99" spans="2:87" ht="15.75" thickBot="1" x14ac:dyDescent="0.3">
      <c r="B99" s="7"/>
      <c r="C99" s="2" t="s">
        <v>87</v>
      </c>
      <c r="D99" s="18" t="s">
        <v>188</v>
      </c>
      <c r="E99" s="19">
        <v>30.32</v>
      </c>
      <c r="F99" s="19">
        <v>176.88</v>
      </c>
      <c r="G99" s="19">
        <v>3.3</v>
      </c>
      <c r="H99" s="19">
        <v>3.3</v>
      </c>
      <c r="I99" s="19">
        <v>149.6</v>
      </c>
      <c r="J99" s="19">
        <v>472.25</v>
      </c>
      <c r="K99" s="19">
        <v>142.47999999999999</v>
      </c>
      <c r="L99" s="19">
        <v>0</v>
      </c>
      <c r="M99" s="23">
        <v>-263.10000000000002</v>
      </c>
      <c r="N99" s="20">
        <v>3793.53</v>
      </c>
      <c r="O99" s="20">
        <v>1168.1500000000001</v>
      </c>
      <c r="P99" s="19">
        <v>0</v>
      </c>
      <c r="Q99" s="20">
        <v>12706.7</v>
      </c>
      <c r="R99" s="19">
        <v>0</v>
      </c>
      <c r="S99" s="19">
        <v>81.069999999999993</v>
      </c>
      <c r="T99" s="20">
        <v>8913.18</v>
      </c>
      <c r="U99" s="20">
        <v>1553.52</v>
      </c>
      <c r="V99" s="19">
        <v>0</v>
      </c>
      <c r="W99" s="20">
        <v>10938.95</v>
      </c>
      <c r="X99" s="19">
        <v>174.9</v>
      </c>
      <c r="Y99" s="19">
        <v>304.38</v>
      </c>
      <c r="Z99" s="19">
        <v>735.35</v>
      </c>
      <c r="AA99" s="19">
        <v>213.67</v>
      </c>
      <c r="AB99" s="19">
        <v>42.4</v>
      </c>
      <c r="AC99" s="20">
        <v>1352.75</v>
      </c>
      <c r="AD99" s="20">
        <v>3167.5</v>
      </c>
      <c r="AF99" s="7"/>
      <c r="AG99" s="2" t="s">
        <v>87</v>
      </c>
      <c r="AH99" s="18" t="s">
        <v>188</v>
      </c>
      <c r="AI99" s="19">
        <v>30.32</v>
      </c>
      <c r="AJ99" s="19">
        <v>261.39999999999998</v>
      </c>
      <c r="AK99" s="19">
        <v>3.3</v>
      </c>
      <c r="AL99" s="19">
        <v>3.3</v>
      </c>
      <c r="AM99" s="19">
        <v>65.069999999999993</v>
      </c>
      <c r="AN99" s="19">
        <v>472.25</v>
      </c>
      <c r="AO99" s="19">
        <v>142.47999999999999</v>
      </c>
      <c r="AP99" s="19">
        <v>0</v>
      </c>
      <c r="AQ99" s="23">
        <v>-264.35000000000002</v>
      </c>
      <c r="AR99" s="20">
        <v>3793.53</v>
      </c>
      <c r="AS99" s="20">
        <v>1168.1500000000001</v>
      </c>
      <c r="AT99" s="19">
        <v>0</v>
      </c>
      <c r="AU99" s="20">
        <v>12706.7</v>
      </c>
      <c r="AV99" s="19" t="s">
        <v>101</v>
      </c>
      <c r="AW99" s="19">
        <v>0</v>
      </c>
      <c r="AX99" s="20">
        <v>8913.18</v>
      </c>
      <c r="AY99" s="19">
        <v>385.38</v>
      </c>
      <c r="AZ99" s="19">
        <v>385.38</v>
      </c>
      <c r="BA99" s="20">
        <v>10938.95</v>
      </c>
      <c r="BB99" s="19">
        <v>174.9</v>
      </c>
      <c r="BC99" s="19">
        <v>304.38</v>
      </c>
      <c r="BD99" s="19">
        <v>736.6</v>
      </c>
      <c r="BE99" s="19">
        <v>214.92</v>
      </c>
      <c r="BF99" s="19">
        <v>42.4</v>
      </c>
      <c r="BG99" s="20">
        <v>1352.75</v>
      </c>
      <c r="BH99" s="20">
        <v>3166.25</v>
      </c>
      <c r="BJ99" s="12">
        <f t="shared" si="38"/>
        <v>0</v>
      </c>
      <c r="BK99" s="12">
        <f t="shared" si="39"/>
        <v>-0.32333588370313693</v>
      </c>
      <c r="BL99" s="12">
        <f t="shared" si="40"/>
        <v>0</v>
      </c>
      <c r="BM99" s="12">
        <f t="shared" si="41"/>
        <v>0</v>
      </c>
      <c r="BN99" s="12">
        <f t="shared" si="42"/>
        <v>1.2990625480252038</v>
      </c>
      <c r="BO99" s="12">
        <f t="shared" si="43"/>
        <v>0</v>
      </c>
      <c r="BP99" s="12">
        <f t="shared" si="44"/>
        <v>0</v>
      </c>
      <c r="BQ99" s="12" t="str">
        <f t="shared" si="45"/>
        <v/>
      </c>
      <c r="BR99" s="12">
        <f t="shared" si="46"/>
        <v>-4.728579534707773E-3</v>
      </c>
      <c r="BS99" s="12">
        <f t="shared" si="47"/>
        <v>0</v>
      </c>
      <c r="BT99" s="12">
        <f t="shared" si="48"/>
        <v>0</v>
      </c>
      <c r="BU99" s="12" t="str">
        <f t="shared" si="49"/>
        <v/>
      </c>
      <c r="BV99" s="12">
        <f t="shared" si="50"/>
        <v>0</v>
      </c>
      <c r="BW99" s="12" t="str">
        <f t="shared" si="51"/>
        <v>N/A</v>
      </c>
      <c r="BX99" s="12" t="str">
        <f t="shared" si="52"/>
        <v/>
      </c>
      <c r="BY99" s="12">
        <f t="shared" si="53"/>
        <v>0</v>
      </c>
      <c r="BZ99" s="12">
        <f t="shared" si="54"/>
        <v>3.0311380974622448</v>
      </c>
      <c r="CA99" s="12">
        <f t="shared" si="55"/>
        <v>-1</v>
      </c>
      <c r="CB99" s="12">
        <f t="shared" si="56"/>
        <v>0</v>
      </c>
      <c r="CC99" s="12">
        <f t="shared" si="57"/>
        <v>0</v>
      </c>
      <c r="CD99" s="12">
        <f t="shared" si="58"/>
        <v>0</v>
      </c>
      <c r="CE99" s="12">
        <f t="shared" si="59"/>
        <v>-1.6969861525929948E-3</v>
      </c>
      <c r="CF99" s="12">
        <f t="shared" si="60"/>
        <v>-5.816117625162852E-3</v>
      </c>
      <c r="CG99" s="12">
        <f t="shared" si="61"/>
        <v>0</v>
      </c>
      <c r="CH99" s="12">
        <f t="shared" si="62"/>
        <v>0</v>
      </c>
      <c r="CI99" s="12">
        <f t="shared" si="63"/>
        <v>3.9478878799842083E-4</v>
      </c>
    </row>
    <row r="100" spans="2:87" ht="15.75" thickBot="1" x14ac:dyDescent="0.3">
      <c r="B100" s="4"/>
      <c r="C100" s="1" t="s">
        <v>88</v>
      </c>
      <c r="D100" s="15" t="s">
        <v>189</v>
      </c>
      <c r="E100" s="16">
        <v>80.03</v>
      </c>
      <c r="F100" s="16">
        <v>171.3</v>
      </c>
      <c r="G100" s="16">
        <v>13.15</v>
      </c>
      <c r="H100" s="16">
        <v>13.15</v>
      </c>
      <c r="I100" s="16">
        <v>91.83</v>
      </c>
      <c r="J100" s="16">
        <v>420.09</v>
      </c>
      <c r="K100" s="16">
        <v>143.81</v>
      </c>
      <c r="L100" s="16">
        <v>0</v>
      </c>
      <c r="M100" s="24">
        <v>-306.16000000000003</v>
      </c>
      <c r="N100" s="17">
        <v>1864.42</v>
      </c>
      <c r="O100" s="16">
        <v>0</v>
      </c>
      <c r="P100" s="16">
        <v>157.94999999999999</v>
      </c>
      <c r="Q100" s="17">
        <v>6413.55</v>
      </c>
      <c r="R100" s="16">
        <v>157.94999999999999</v>
      </c>
      <c r="S100" s="16">
        <v>0</v>
      </c>
      <c r="T100" s="17">
        <v>4549.13</v>
      </c>
      <c r="U100" s="16">
        <v>621.52</v>
      </c>
      <c r="V100" s="16" t="s">
        <v>101</v>
      </c>
      <c r="W100" s="17">
        <v>5590.75</v>
      </c>
      <c r="X100" s="16">
        <v>83.18</v>
      </c>
      <c r="Y100" s="16">
        <v>173.73</v>
      </c>
      <c r="Z100" s="16">
        <v>726.25</v>
      </c>
      <c r="AA100" s="16">
        <v>424.52</v>
      </c>
      <c r="AB100" s="16">
        <v>44.81</v>
      </c>
      <c r="AC100" s="16">
        <v>682.77</v>
      </c>
      <c r="AD100" s="17">
        <v>1308.1300000000001</v>
      </c>
      <c r="AF100" s="4"/>
      <c r="AG100" s="1" t="s">
        <v>88</v>
      </c>
      <c r="AH100" s="15" t="s">
        <v>189</v>
      </c>
      <c r="AI100" s="16">
        <v>80.03</v>
      </c>
      <c r="AJ100" s="16">
        <v>198.73</v>
      </c>
      <c r="AK100" s="16">
        <v>13.15</v>
      </c>
      <c r="AL100" s="16">
        <v>13.15</v>
      </c>
      <c r="AM100" s="16">
        <v>64.41</v>
      </c>
      <c r="AN100" s="16">
        <v>420.09</v>
      </c>
      <c r="AO100" s="16">
        <v>143.81</v>
      </c>
      <c r="AP100" s="16">
        <v>0</v>
      </c>
      <c r="AQ100" s="24">
        <v>-306.16000000000003</v>
      </c>
      <c r="AR100" s="17">
        <v>1864.42</v>
      </c>
      <c r="AS100" s="16">
        <v>0</v>
      </c>
      <c r="AT100" s="16">
        <v>157.94999999999999</v>
      </c>
      <c r="AU100" s="17">
        <v>6415.8</v>
      </c>
      <c r="AV100" s="16">
        <v>157.94999999999999</v>
      </c>
      <c r="AW100" s="16">
        <v>0</v>
      </c>
      <c r="AX100" s="17">
        <v>4551.38</v>
      </c>
      <c r="AY100" s="16">
        <v>461.32</v>
      </c>
      <c r="AZ100" s="16">
        <v>619.27</v>
      </c>
      <c r="BA100" s="17">
        <v>5632.96</v>
      </c>
      <c r="BB100" s="16">
        <v>83.18</v>
      </c>
      <c r="BC100" s="16">
        <v>218.54</v>
      </c>
      <c r="BD100" s="16">
        <v>726.25</v>
      </c>
      <c r="BE100" s="16">
        <v>424.52</v>
      </c>
      <c r="BF100" s="16" t="s">
        <v>101</v>
      </c>
      <c r="BG100" s="16">
        <v>682.77</v>
      </c>
      <c r="BH100" s="17">
        <v>1310.48</v>
      </c>
      <c r="BJ100" s="12">
        <f t="shared" si="38"/>
        <v>0</v>
      </c>
      <c r="BK100" s="12">
        <f t="shared" si="39"/>
        <v>-0.13802646807225874</v>
      </c>
      <c r="BL100" s="12">
        <f t="shared" si="40"/>
        <v>0</v>
      </c>
      <c r="BM100" s="12">
        <f t="shared" si="41"/>
        <v>0</v>
      </c>
      <c r="BN100" s="12">
        <f t="shared" si="42"/>
        <v>0.42571029343269684</v>
      </c>
      <c r="BO100" s="12">
        <f t="shared" si="43"/>
        <v>0</v>
      </c>
      <c r="BP100" s="12">
        <f t="shared" si="44"/>
        <v>0</v>
      </c>
      <c r="BQ100" s="12" t="str">
        <f t="shared" si="45"/>
        <v/>
      </c>
      <c r="BR100" s="12">
        <f t="shared" si="46"/>
        <v>0</v>
      </c>
      <c r="BS100" s="12">
        <f t="shared" si="47"/>
        <v>0</v>
      </c>
      <c r="BT100" s="12" t="str">
        <f t="shared" si="48"/>
        <v/>
      </c>
      <c r="BU100" s="12">
        <f t="shared" si="49"/>
        <v>0</v>
      </c>
      <c r="BV100" s="12">
        <f t="shared" si="50"/>
        <v>-3.5069671747872439E-4</v>
      </c>
      <c r="BW100" s="12">
        <f t="shared" si="51"/>
        <v>0</v>
      </c>
      <c r="BX100" s="12" t="str">
        <f t="shared" si="52"/>
        <v/>
      </c>
      <c r="BY100" s="12">
        <f t="shared" si="53"/>
        <v>-4.9435555809446803E-4</v>
      </c>
      <c r="BZ100" s="12">
        <f t="shared" si="54"/>
        <v>0.34726437180265324</v>
      </c>
      <c r="CA100" s="12" t="str">
        <f t="shared" si="55"/>
        <v>N/A</v>
      </c>
      <c r="CB100" s="12">
        <f t="shared" si="56"/>
        <v>-7.4933960120434082E-3</v>
      </c>
      <c r="CC100" s="12">
        <f t="shared" si="57"/>
        <v>0</v>
      </c>
      <c r="CD100" s="12">
        <f t="shared" si="58"/>
        <v>-0.20504255513864741</v>
      </c>
      <c r="CE100" s="12">
        <f t="shared" si="59"/>
        <v>0</v>
      </c>
      <c r="CF100" s="12">
        <f t="shared" si="60"/>
        <v>0</v>
      </c>
      <c r="CG100" s="12" t="str">
        <f t="shared" si="61"/>
        <v>N/A</v>
      </c>
      <c r="CH100" s="12">
        <f t="shared" si="62"/>
        <v>0</v>
      </c>
      <c r="CI100" s="12">
        <f t="shared" si="63"/>
        <v>-1.7932360661741568E-3</v>
      </c>
    </row>
    <row r="101" spans="2:87" ht="21.75" thickBot="1" x14ac:dyDescent="0.3">
      <c r="B101" s="7"/>
      <c r="C101" s="2" t="s">
        <v>89</v>
      </c>
      <c r="D101" s="18" t="s">
        <v>190</v>
      </c>
      <c r="E101" s="19">
        <v>62.35</v>
      </c>
      <c r="F101" s="19">
        <v>161.93</v>
      </c>
      <c r="G101" s="19">
        <v>89.7</v>
      </c>
      <c r="H101" s="19">
        <v>171.81</v>
      </c>
      <c r="I101" s="19">
        <v>13.06</v>
      </c>
      <c r="J101" s="19">
        <v>420.49</v>
      </c>
      <c r="K101" s="19">
        <v>73.680000000000007</v>
      </c>
      <c r="L101" s="19">
        <v>82.11</v>
      </c>
      <c r="M101" s="19">
        <v>102.02</v>
      </c>
      <c r="N101" s="20">
        <v>1167.3</v>
      </c>
      <c r="O101" s="19">
        <v>74.45</v>
      </c>
      <c r="P101" s="19">
        <v>20.11</v>
      </c>
      <c r="Q101" s="20">
        <v>3428.14</v>
      </c>
      <c r="R101" s="19">
        <v>211.18</v>
      </c>
      <c r="S101" s="19">
        <v>0</v>
      </c>
      <c r="T101" s="20">
        <v>2354.61</v>
      </c>
      <c r="U101" s="19">
        <v>436.65</v>
      </c>
      <c r="V101" s="19">
        <v>45.64</v>
      </c>
      <c r="W101" s="20">
        <v>3211.75</v>
      </c>
      <c r="X101" s="19" t="s">
        <v>101</v>
      </c>
      <c r="Y101" s="19">
        <v>114.03</v>
      </c>
      <c r="Z101" s="19">
        <v>318.47000000000003</v>
      </c>
      <c r="AA101" s="19">
        <v>183.28</v>
      </c>
      <c r="AB101" s="19" t="s">
        <v>101</v>
      </c>
      <c r="AC101" s="19">
        <v>82.86</v>
      </c>
      <c r="AD101" s="20">
        <v>1096.01</v>
      </c>
      <c r="AF101" s="7"/>
      <c r="AG101" s="2" t="s">
        <v>89</v>
      </c>
      <c r="AH101" s="18" t="s">
        <v>190</v>
      </c>
      <c r="AI101" s="19">
        <v>62.35</v>
      </c>
      <c r="AJ101" s="19">
        <v>196.58</v>
      </c>
      <c r="AK101" s="19">
        <v>171.81</v>
      </c>
      <c r="AL101" s="19">
        <v>171.81</v>
      </c>
      <c r="AM101" s="19">
        <v>13.06</v>
      </c>
      <c r="AN101" s="19">
        <v>420.49</v>
      </c>
      <c r="AO101" s="19">
        <v>39.03</v>
      </c>
      <c r="AP101" s="19">
        <v>0</v>
      </c>
      <c r="AQ101" s="19">
        <v>102.02</v>
      </c>
      <c r="AR101" s="19" t="s">
        <v>101</v>
      </c>
      <c r="AS101" s="19">
        <v>74.45</v>
      </c>
      <c r="AT101" s="19">
        <v>20.11</v>
      </c>
      <c r="AU101" s="19" t="s">
        <v>101</v>
      </c>
      <c r="AV101" s="19">
        <v>211.18</v>
      </c>
      <c r="AW101" s="19">
        <v>17.97</v>
      </c>
      <c r="AX101" s="20">
        <v>2335.84</v>
      </c>
      <c r="AY101" s="19">
        <v>44.39</v>
      </c>
      <c r="AZ101" s="19">
        <v>255.57</v>
      </c>
      <c r="BA101" s="20">
        <v>3211.75</v>
      </c>
      <c r="BB101" s="19">
        <v>111.08</v>
      </c>
      <c r="BC101" s="19">
        <v>25.99</v>
      </c>
      <c r="BD101" s="19">
        <v>318.47000000000003</v>
      </c>
      <c r="BE101" s="19">
        <v>181.4</v>
      </c>
      <c r="BF101" s="19" t="s">
        <v>101</v>
      </c>
      <c r="BG101" s="23">
        <v>-28.38</v>
      </c>
      <c r="BH101" s="20">
        <v>1091.5899999999999</v>
      </c>
      <c r="BJ101" s="12">
        <f t="shared" si="38"/>
        <v>0</v>
      </c>
      <c r="BK101" s="12">
        <f t="shared" si="39"/>
        <v>-0.1762641163902737</v>
      </c>
      <c r="BL101" s="12">
        <f t="shared" si="40"/>
        <v>-0.47791164658634538</v>
      </c>
      <c r="BM101" s="12">
        <f t="shared" si="41"/>
        <v>0</v>
      </c>
      <c r="BN101" s="12">
        <f t="shared" si="42"/>
        <v>0</v>
      </c>
      <c r="BO101" s="12">
        <f t="shared" si="43"/>
        <v>0</v>
      </c>
      <c r="BP101" s="12">
        <f t="shared" si="44"/>
        <v>0.88777863182167571</v>
      </c>
      <c r="BQ101" s="12" t="str">
        <f t="shared" si="45"/>
        <v/>
      </c>
      <c r="BR101" s="12">
        <f t="shared" si="46"/>
        <v>0</v>
      </c>
      <c r="BS101" s="12" t="str">
        <f t="shared" si="47"/>
        <v>N/A</v>
      </c>
      <c r="BT101" s="12">
        <f t="shared" si="48"/>
        <v>0</v>
      </c>
      <c r="BU101" s="12">
        <f t="shared" si="49"/>
        <v>0</v>
      </c>
      <c r="BV101" s="12" t="str">
        <f t="shared" si="50"/>
        <v>N/A</v>
      </c>
      <c r="BW101" s="12">
        <f t="shared" si="51"/>
        <v>0</v>
      </c>
      <c r="BX101" s="12">
        <f t="shared" si="52"/>
        <v>-1</v>
      </c>
      <c r="BY101" s="12">
        <f t="shared" si="53"/>
        <v>8.0356531269264939E-3</v>
      </c>
      <c r="BZ101" s="12">
        <f t="shared" si="54"/>
        <v>8.836674926785312</v>
      </c>
      <c r="CA101" s="12">
        <f t="shared" si="55"/>
        <v>-0.82141878937277468</v>
      </c>
      <c r="CB101" s="12">
        <f t="shared" si="56"/>
        <v>0</v>
      </c>
      <c r="CC101" s="12" t="str">
        <f t="shared" si="57"/>
        <v>N/A</v>
      </c>
      <c r="CD101" s="12">
        <f t="shared" si="58"/>
        <v>3.3874567141208161</v>
      </c>
      <c r="CE101" s="12">
        <f t="shared" si="59"/>
        <v>0</v>
      </c>
      <c r="CF101" s="12">
        <f t="shared" si="60"/>
        <v>1.0363836824696777E-2</v>
      </c>
      <c r="CG101" s="12" t="str">
        <f t="shared" si="61"/>
        <v>N/A</v>
      </c>
      <c r="CH101" s="12">
        <f t="shared" si="62"/>
        <v>-3.919661733615222</v>
      </c>
      <c r="CI101" s="12">
        <f t="shared" si="63"/>
        <v>4.0491393288689644E-3</v>
      </c>
    </row>
    <row r="102" spans="2:87" ht="15.75" thickBot="1" x14ac:dyDescent="0.3">
      <c r="B102" s="4"/>
      <c r="C102" s="1" t="s">
        <v>90</v>
      </c>
      <c r="D102" s="15" t="s">
        <v>191</v>
      </c>
      <c r="E102" s="16">
        <v>43.15</v>
      </c>
      <c r="F102" s="16">
        <v>106.28</v>
      </c>
      <c r="G102" s="16">
        <v>6</v>
      </c>
      <c r="H102" s="16">
        <v>6</v>
      </c>
      <c r="I102" s="16">
        <v>43.29</v>
      </c>
      <c r="J102" s="16">
        <v>257.45</v>
      </c>
      <c r="K102" s="16">
        <v>101.87</v>
      </c>
      <c r="L102" s="16">
        <v>0</v>
      </c>
      <c r="M102" s="16">
        <v>45</v>
      </c>
      <c r="N102" s="16">
        <v>879.22</v>
      </c>
      <c r="O102" s="16" t="s">
        <v>101</v>
      </c>
      <c r="P102" s="16">
        <v>37.57</v>
      </c>
      <c r="Q102" s="17">
        <v>2557.0100000000002</v>
      </c>
      <c r="R102" s="16">
        <v>49.29</v>
      </c>
      <c r="S102" s="16">
        <v>9.6300000000000008</v>
      </c>
      <c r="T102" s="17">
        <v>1677.79</v>
      </c>
      <c r="U102" s="16">
        <v>233.09</v>
      </c>
      <c r="V102" s="16">
        <v>35.979999999999997</v>
      </c>
      <c r="W102" s="17">
        <v>2168.3200000000002</v>
      </c>
      <c r="X102" s="16">
        <v>105.62</v>
      </c>
      <c r="Y102" s="16">
        <v>35.94</v>
      </c>
      <c r="Z102" s="16">
        <v>212.45</v>
      </c>
      <c r="AA102" s="16">
        <v>52.93</v>
      </c>
      <c r="AB102" s="16">
        <v>17.96</v>
      </c>
      <c r="AC102" s="16">
        <v>144.24</v>
      </c>
      <c r="AD102" s="16">
        <v>632.38</v>
      </c>
      <c r="AF102" s="4"/>
      <c r="AG102" s="1" t="s">
        <v>90</v>
      </c>
      <c r="AH102" s="15" t="s">
        <v>191</v>
      </c>
      <c r="AI102" s="16">
        <v>43.15</v>
      </c>
      <c r="AJ102" s="16">
        <v>125.96</v>
      </c>
      <c r="AK102" s="16">
        <v>6</v>
      </c>
      <c r="AL102" s="16">
        <v>6</v>
      </c>
      <c r="AM102" s="16">
        <v>23.62</v>
      </c>
      <c r="AN102" s="16">
        <v>257.45</v>
      </c>
      <c r="AO102" s="16">
        <v>101.87</v>
      </c>
      <c r="AP102" s="16">
        <v>0</v>
      </c>
      <c r="AQ102" s="16">
        <v>45</v>
      </c>
      <c r="AR102" s="16">
        <v>876.63</v>
      </c>
      <c r="AS102" s="16">
        <v>9.6300000000000008</v>
      </c>
      <c r="AT102" s="16">
        <v>37.57</v>
      </c>
      <c r="AU102" s="17">
        <v>2554.42</v>
      </c>
      <c r="AV102" s="16">
        <v>49.29</v>
      </c>
      <c r="AW102" s="16">
        <v>9.6199999999999992</v>
      </c>
      <c r="AX102" s="17">
        <v>1677.79</v>
      </c>
      <c r="AY102" s="16">
        <v>174.16</v>
      </c>
      <c r="AZ102" s="16">
        <v>223.45</v>
      </c>
      <c r="BA102" s="17">
        <v>2218.77</v>
      </c>
      <c r="BB102" s="16">
        <v>105.62</v>
      </c>
      <c r="BC102" s="16">
        <v>46.98</v>
      </c>
      <c r="BD102" s="16">
        <v>212.45</v>
      </c>
      <c r="BE102" s="16">
        <v>52.93</v>
      </c>
      <c r="BF102" s="16">
        <v>6.92</v>
      </c>
      <c r="BG102" s="16">
        <v>144.24</v>
      </c>
      <c r="BH102" s="16">
        <v>632.38</v>
      </c>
      <c r="BJ102" s="12">
        <f t="shared" si="38"/>
        <v>0</v>
      </c>
      <c r="BK102" s="12">
        <f t="shared" si="39"/>
        <v>-0.15624007621467129</v>
      </c>
      <c r="BL102" s="12">
        <f t="shared" si="40"/>
        <v>0</v>
      </c>
      <c r="BM102" s="12">
        <f t="shared" si="41"/>
        <v>0</v>
      </c>
      <c r="BN102" s="12">
        <f t="shared" si="42"/>
        <v>0.83276883996613027</v>
      </c>
      <c r="BO102" s="12">
        <f t="shared" si="43"/>
        <v>0</v>
      </c>
      <c r="BP102" s="12">
        <f t="shared" si="44"/>
        <v>0</v>
      </c>
      <c r="BQ102" s="12" t="str">
        <f t="shared" si="45"/>
        <v/>
      </c>
      <c r="BR102" s="12">
        <f t="shared" si="46"/>
        <v>0</v>
      </c>
      <c r="BS102" s="12">
        <f t="shared" si="47"/>
        <v>2.9544961956584101E-3</v>
      </c>
      <c r="BT102" s="12" t="str">
        <f t="shared" si="48"/>
        <v>N/A</v>
      </c>
      <c r="BU102" s="12">
        <f t="shared" si="49"/>
        <v>0</v>
      </c>
      <c r="BV102" s="12">
        <f t="shared" si="50"/>
        <v>1.0139287979267879E-3</v>
      </c>
      <c r="BW102" s="12">
        <f t="shared" si="51"/>
        <v>0</v>
      </c>
      <c r="BX102" s="12">
        <f t="shared" si="52"/>
        <v>1.039501039501202E-3</v>
      </c>
      <c r="BY102" s="12">
        <f t="shared" si="53"/>
        <v>0</v>
      </c>
      <c r="BZ102" s="12">
        <f t="shared" si="54"/>
        <v>0.33836701883325682</v>
      </c>
      <c r="CA102" s="12">
        <f t="shared" si="55"/>
        <v>-0.83897963750279714</v>
      </c>
      <c r="CB102" s="12">
        <f t="shared" si="56"/>
        <v>-2.2737823208354095E-2</v>
      </c>
      <c r="CC102" s="12">
        <f t="shared" si="57"/>
        <v>0</v>
      </c>
      <c r="CD102" s="12">
        <f t="shared" si="58"/>
        <v>-0.23499361430395913</v>
      </c>
      <c r="CE102" s="12">
        <f t="shared" si="59"/>
        <v>0</v>
      </c>
      <c r="CF102" s="12">
        <f t="shared" si="60"/>
        <v>0</v>
      </c>
      <c r="CG102" s="12">
        <f t="shared" si="61"/>
        <v>1.5953757225433527</v>
      </c>
      <c r="CH102" s="12">
        <f t="shared" si="62"/>
        <v>0</v>
      </c>
      <c r="CI102" s="12">
        <f t="shared" si="63"/>
        <v>0</v>
      </c>
    </row>
    <row r="103" spans="2:87" ht="15.75" thickBot="1" x14ac:dyDescent="0.3">
      <c r="B103" s="7"/>
      <c r="C103" s="2" t="s">
        <v>91</v>
      </c>
      <c r="D103" s="18" t="s">
        <v>192</v>
      </c>
      <c r="E103" s="19">
        <v>9.99</v>
      </c>
      <c r="F103" s="19">
        <v>663.83</v>
      </c>
      <c r="G103" s="19">
        <v>141.65</v>
      </c>
      <c r="H103" s="19">
        <v>570.11</v>
      </c>
      <c r="I103" s="19">
        <v>5.0999999999999996</v>
      </c>
      <c r="J103" s="20">
        <v>1391.42</v>
      </c>
      <c r="K103" s="19">
        <v>152.38</v>
      </c>
      <c r="L103" s="19">
        <v>428.46</v>
      </c>
      <c r="M103" s="19">
        <v>414.62</v>
      </c>
      <c r="N103" s="20">
        <v>1676.45</v>
      </c>
      <c r="O103" s="19">
        <v>462.76</v>
      </c>
      <c r="P103" s="19">
        <v>34.68</v>
      </c>
      <c r="Q103" s="20">
        <v>5143.7299999999996</v>
      </c>
      <c r="R103" s="19">
        <v>154.49</v>
      </c>
      <c r="S103" s="19">
        <v>172.98</v>
      </c>
      <c r="T103" s="20">
        <v>3467.28</v>
      </c>
      <c r="U103" s="19">
        <v>833.93</v>
      </c>
      <c r="V103" s="19" t="s">
        <v>101</v>
      </c>
      <c r="W103" s="20">
        <v>5692.63</v>
      </c>
      <c r="X103" s="19">
        <v>471.8</v>
      </c>
      <c r="Y103" s="19">
        <v>144.46</v>
      </c>
      <c r="Z103" s="19">
        <v>976.8</v>
      </c>
      <c r="AA103" s="19">
        <v>234.78</v>
      </c>
      <c r="AB103" s="19">
        <v>125.76</v>
      </c>
      <c r="AC103" s="19">
        <v>330.67</v>
      </c>
      <c r="AD103" s="20">
        <v>1755.72</v>
      </c>
      <c r="AF103" s="7"/>
      <c r="AG103" s="2" t="s">
        <v>91</v>
      </c>
      <c r="AH103" s="18" t="s">
        <v>192</v>
      </c>
      <c r="AI103" s="19">
        <v>9.99</v>
      </c>
      <c r="AJ103" s="19">
        <v>654.44000000000005</v>
      </c>
      <c r="AK103" s="19">
        <v>119.62</v>
      </c>
      <c r="AL103" s="19">
        <v>569.79999999999995</v>
      </c>
      <c r="AM103" s="19">
        <v>12.92</v>
      </c>
      <c r="AN103" s="20">
        <v>1390.56</v>
      </c>
      <c r="AO103" s="19">
        <v>153.4</v>
      </c>
      <c r="AP103" s="19">
        <v>450.18</v>
      </c>
      <c r="AQ103" s="19">
        <v>414.42</v>
      </c>
      <c r="AR103" s="20">
        <v>1674.35</v>
      </c>
      <c r="AS103" s="19">
        <v>486.65</v>
      </c>
      <c r="AT103" s="19">
        <v>8.3000000000000007</v>
      </c>
      <c r="AU103" s="20">
        <v>5139.26</v>
      </c>
      <c r="AV103" s="19">
        <v>154.4</v>
      </c>
      <c r="AW103" s="19">
        <v>24.17</v>
      </c>
      <c r="AX103" s="20">
        <v>3464.91</v>
      </c>
      <c r="AY103" s="19">
        <v>9.76</v>
      </c>
      <c r="AZ103" s="19">
        <v>164.15</v>
      </c>
      <c r="BA103" s="20">
        <v>5689.06</v>
      </c>
      <c r="BB103" s="19">
        <v>466.42</v>
      </c>
      <c r="BC103" s="19">
        <v>215.81</v>
      </c>
      <c r="BD103" s="19">
        <v>976.15</v>
      </c>
      <c r="BE103" s="19">
        <v>236.19</v>
      </c>
      <c r="BF103" s="19">
        <v>57.73</v>
      </c>
      <c r="BG103" s="19">
        <v>289.18</v>
      </c>
      <c r="BH103" s="20">
        <v>1759.33</v>
      </c>
      <c r="BJ103" s="12">
        <f t="shared" si="38"/>
        <v>0</v>
      </c>
      <c r="BK103" s="12">
        <f t="shared" si="39"/>
        <v>1.4348144978913248E-2</v>
      </c>
      <c r="BL103" s="12">
        <f t="shared" si="40"/>
        <v>0.1841665273365658</v>
      </c>
      <c r="BM103" s="12">
        <f t="shared" si="41"/>
        <v>5.4405054405064787E-4</v>
      </c>
      <c r="BN103" s="12">
        <f t="shared" si="42"/>
        <v>-0.60526315789473684</v>
      </c>
      <c r="BO103" s="12">
        <f t="shared" si="43"/>
        <v>6.1845587389262413E-4</v>
      </c>
      <c r="BP103" s="12">
        <f t="shared" si="44"/>
        <v>-6.6492829204694275E-3</v>
      </c>
      <c r="BQ103" s="12">
        <f t="shared" si="45"/>
        <v>-4.8247367719578896E-2</v>
      </c>
      <c r="BR103" s="12">
        <f t="shared" si="46"/>
        <v>4.8260219101391974E-4</v>
      </c>
      <c r="BS103" s="12">
        <f t="shared" si="47"/>
        <v>1.2542180547676033E-3</v>
      </c>
      <c r="BT103" s="12">
        <f t="shared" si="48"/>
        <v>-4.9090722285009734E-2</v>
      </c>
      <c r="BU103" s="12">
        <f t="shared" si="49"/>
        <v>3.1783132530120479</v>
      </c>
      <c r="BV103" s="12">
        <f t="shared" si="50"/>
        <v>8.6977502597637495E-4</v>
      </c>
      <c r="BW103" s="12">
        <f t="shared" si="51"/>
        <v>5.8290155440416714E-4</v>
      </c>
      <c r="BX103" s="12">
        <f t="shared" si="52"/>
        <v>6.156805957798924</v>
      </c>
      <c r="BY103" s="12">
        <f t="shared" si="53"/>
        <v>6.8400045022824426E-4</v>
      </c>
      <c r="BZ103" s="12">
        <f t="shared" si="54"/>
        <v>84.443647540983605</v>
      </c>
      <c r="CA103" s="12" t="str">
        <f t="shared" si="55"/>
        <v>N/A</v>
      </c>
      <c r="CB103" s="12">
        <f t="shared" si="56"/>
        <v>6.2752018786929804E-4</v>
      </c>
      <c r="CC103" s="12">
        <f t="shared" si="57"/>
        <v>1.1534668324685896E-2</v>
      </c>
      <c r="CD103" s="12">
        <f t="shared" si="58"/>
        <v>-0.33061489272971595</v>
      </c>
      <c r="CE103" s="12">
        <f t="shared" si="59"/>
        <v>6.6588126824768459E-4</v>
      </c>
      <c r="CF103" s="12">
        <f t="shared" si="60"/>
        <v>-5.9697701003429303E-3</v>
      </c>
      <c r="CG103" s="12">
        <f t="shared" si="61"/>
        <v>1.1784167677117616</v>
      </c>
      <c r="CH103" s="12">
        <f t="shared" si="62"/>
        <v>0.14347465246559241</v>
      </c>
      <c r="CI103" s="12">
        <f t="shared" si="63"/>
        <v>-2.0519174913176609E-3</v>
      </c>
    </row>
    <row r="104" spans="2:87" ht="15.75" thickBot="1" x14ac:dyDescent="0.3">
      <c r="B104" s="4"/>
      <c r="C104" s="1" t="s">
        <v>92</v>
      </c>
      <c r="D104" s="15" t="s">
        <v>193</v>
      </c>
      <c r="E104" s="16">
        <v>11.81</v>
      </c>
      <c r="F104" s="17">
        <v>5933.25</v>
      </c>
      <c r="G104" s="17">
        <v>2392.25</v>
      </c>
      <c r="H104" s="17">
        <v>2392.25</v>
      </c>
      <c r="I104" s="17">
        <v>1911.25</v>
      </c>
      <c r="J104" s="17">
        <v>10871</v>
      </c>
      <c r="K104" s="16">
        <v>634.25</v>
      </c>
      <c r="L104" s="16">
        <v>0</v>
      </c>
      <c r="M104" s="17">
        <v>4009.75</v>
      </c>
      <c r="N104" s="17">
        <v>26140</v>
      </c>
      <c r="O104" s="16">
        <v>0</v>
      </c>
      <c r="P104" s="16">
        <v>0</v>
      </c>
      <c r="Q104" s="17">
        <v>89768.5</v>
      </c>
      <c r="R104" s="16" t="s">
        <v>101</v>
      </c>
      <c r="S104" s="17">
        <v>3105.75</v>
      </c>
      <c r="T104" s="17">
        <v>63628.5</v>
      </c>
      <c r="U104" s="17">
        <v>10623.5</v>
      </c>
      <c r="V104" s="16">
        <v>65</v>
      </c>
      <c r="W104" s="17">
        <v>85123</v>
      </c>
      <c r="X104" s="17">
        <v>4083.25</v>
      </c>
      <c r="Y104" s="17">
        <v>2225.25</v>
      </c>
      <c r="Z104" s="17">
        <v>6861.25</v>
      </c>
      <c r="AA104" s="16">
        <v>552.75</v>
      </c>
      <c r="AB104" s="16" t="s">
        <v>101</v>
      </c>
      <c r="AC104" s="17">
        <v>1178.75</v>
      </c>
      <c r="AD104" s="17">
        <v>2614.5</v>
      </c>
      <c r="AF104" s="8"/>
      <c r="AG104" s="1" t="s">
        <v>92</v>
      </c>
      <c r="AH104" s="15" t="s">
        <v>193</v>
      </c>
      <c r="AI104" s="16">
        <v>11.81</v>
      </c>
      <c r="AJ104" s="17">
        <v>6927.75</v>
      </c>
      <c r="AK104" s="17">
        <v>2496.75</v>
      </c>
      <c r="AL104" s="17">
        <v>2496.75</v>
      </c>
      <c r="AM104" s="16">
        <v>911.25</v>
      </c>
      <c r="AN104" s="17">
        <v>10969.25</v>
      </c>
      <c r="AO104" s="16">
        <v>633.5</v>
      </c>
      <c r="AP104" s="16">
        <v>0</v>
      </c>
      <c r="AQ104" s="17">
        <v>3952.5</v>
      </c>
      <c r="AR104" s="17">
        <v>26273</v>
      </c>
      <c r="AS104" s="17">
        <v>3187.25</v>
      </c>
      <c r="AT104" s="16">
        <v>0</v>
      </c>
      <c r="AU104" s="17">
        <v>90098</v>
      </c>
      <c r="AV104" s="16" t="s">
        <v>101</v>
      </c>
      <c r="AW104" s="17">
        <v>3187.25</v>
      </c>
      <c r="AX104" s="17">
        <v>63825</v>
      </c>
      <c r="AY104" s="17">
        <v>7464.25</v>
      </c>
      <c r="AZ104" s="17">
        <v>7464.25</v>
      </c>
      <c r="BA104" s="17">
        <v>87699.75</v>
      </c>
      <c r="BB104" s="17">
        <v>3498.75</v>
      </c>
      <c r="BC104" s="17">
        <v>2090.25</v>
      </c>
      <c r="BD104" s="17">
        <v>7016.75</v>
      </c>
      <c r="BE104" s="17">
        <v>1427.75</v>
      </c>
      <c r="BF104" s="16" t="s">
        <v>101</v>
      </c>
      <c r="BG104" s="17">
        <v>1225</v>
      </c>
      <c r="BH104" s="17">
        <v>8141.5</v>
      </c>
      <c r="BJ104" s="12">
        <f t="shared" si="38"/>
        <v>0</v>
      </c>
      <c r="BK104" s="12">
        <f t="shared" si="39"/>
        <v>-0.14355310165638194</v>
      </c>
      <c r="BL104" s="12">
        <f t="shared" si="40"/>
        <v>-4.1854410733954142E-2</v>
      </c>
      <c r="BM104" s="12">
        <f t="shared" si="41"/>
        <v>-4.1854410733954142E-2</v>
      </c>
      <c r="BN104" s="12">
        <f t="shared" si="42"/>
        <v>1.0973936899862826</v>
      </c>
      <c r="BO104" s="12">
        <f t="shared" si="43"/>
        <v>-8.9568566675023355E-3</v>
      </c>
      <c r="BP104" s="12">
        <f t="shared" si="44"/>
        <v>1.1838989739542227E-3</v>
      </c>
      <c r="BQ104" s="12" t="str">
        <f t="shared" si="45"/>
        <v/>
      </c>
      <c r="BR104" s="12">
        <f t="shared" si="46"/>
        <v>1.4484503478810879E-2</v>
      </c>
      <c r="BS104" s="12">
        <f t="shared" si="47"/>
        <v>-5.0622311879115443E-3</v>
      </c>
      <c r="BT104" s="12">
        <f t="shared" si="48"/>
        <v>-1</v>
      </c>
      <c r="BU104" s="12" t="str">
        <f t="shared" si="49"/>
        <v/>
      </c>
      <c r="BV104" s="12">
        <f t="shared" si="50"/>
        <v>-3.6571289040822218E-3</v>
      </c>
      <c r="BW104" s="12" t="str">
        <f t="shared" si="51"/>
        <v>N/A</v>
      </c>
      <c r="BX104" s="12">
        <f t="shared" si="52"/>
        <v>-2.5570632990822809E-2</v>
      </c>
      <c r="BY104" s="12">
        <f t="shared" si="53"/>
        <v>-3.0787309048178613E-3</v>
      </c>
      <c r="BZ104" s="12">
        <f t="shared" si="54"/>
        <v>0.4232508289513347</v>
      </c>
      <c r="CA104" s="12">
        <f t="shared" si="55"/>
        <v>-0.99129182436279595</v>
      </c>
      <c r="CB104" s="12">
        <f t="shared" si="56"/>
        <v>-2.9381497666755036E-2</v>
      </c>
      <c r="CC104" s="12">
        <f t="shared" si="57"/>
        <v>0.1670596641657735</v>
      </c>
      <c r="CD104" s="12">
        <f t="shared" si="58"/>
        <v>6.4585575888051666E-2</v>
      </c>
      <c r="CE104" s="12">
        <f t="shared" si="59"/>
        <v>-2.2161256992197242E-2</v>
      </c>
      <c r="CF104" s="12">
        <f t="shared" si="60"/>
        <v>-0.61285239012432147</v>
      </c>
      <c r="CG104" s="12" t="str">
        <f t="shared" si="61"/>
        <v>N/A</v>
      </c>
      <c r="CH104" s="12">
        <f t="shared" si="62"/>
        <v>-3.7755102040816328E-2</v>
      </c>
      <c r="CI104" s="12">
        <f t="shared" si="63"/>
        <v>-0.67886753055333782</v>
      </c>
    </row>
    <row r="105" spans="2:87" ht="15.75" thickBot="1" x14ac:dyDescent="0.3">
      <c r="B105" s="7"/>
      <c r="C105" s="2" t="s">
        <v>93</v>
      </c>
      <c r="D105" s="18" t="s">
        <v>194</v>
      </c>
      <c r="E105" s="19">
        <v>10.09</v>
      </c>
      <c r="F105" s="19">
        <v>0.8</v>
      </c>
      <c r="G105" s="19">
        <v>12.51</v>
      </c>
      <c r="H105" s="19">
        <v>15.78</v>
      </c>
      <c r="I105" s="19">
        <v>1.47</v>
      </c>
      <c r="J105" s="19">
        <v>25.94</v>
      </c>
      <c r="K105" s="19">
        <v>7.89</v>
      </c>
      <c r="L105" s="19">
        <v>3.27</v>
      </c>
      <c r="M105" s="19">
        <v>18.329999999999998</v>
      </c>
      <c r="N105" s="19">
        <v>4.17</v>
      </c>
      <c r="O105" s="19" t="s">
        <v>101</v>
      </c>
      <c r="P105" s="19">
        <v>0</v>
      </c>
      <c r="Q105" s="19">
        <v>59.56</v>
      </c>
      <c r="R105" s="19">
        <v>0</v>
      </c>
      <c r="S105" s="19" t="s">
        <v>101</v>
      </c>
      <c r="T105" s="19">
        <v>55.39</v>
      </c>
      <c r="U105" s="19">
        <v>3.95</v>
      </c>
      <c r="V105" s="19">
        <v>0</v>
      </c>
      <c r="W105" s="19">
        <v>85.27</v>
      </c>
      <c r="X105" s="19">
        <v>0.33</v>
      </c>
      <c r="Y105" s="19">
        <v>6.99</v>
      </c>
      <c r="Z105" s="19">
        <v>7.61</v>
      </c>
      <c r="AA105" s="19">
        <v>0.03</v>
      </c>
      <c r="AB105" s="19">
        <v>0.26</v>
      </c>
      <c r="AC105" s="19">
        <v>0</v>
      </c>
      <c r="AD105" s="19">
        <v>0.08</v>
      </c>
      <c r="AF105" s="7"/>
      <c r="AG105" s="2" t="s">
        <v>93</v>
      </c>
      <c r="AH105" s="18" t="s">
        <v>194</v>
      </c>
      <c r="AI105" s="19">
        <v>10.09</v>
      </c>
      <c r="AJ105" s="19">
        <v>0.8</v>
      </c>
      <c r="AK105" s="19">
        <v>12.51</v>
      </c>
      <c r="AL105" s="19">
        <v>15.78</v>
      </c>
      <c r="AM105" s="19">
        <v>1.47</v>
      </c>
      <c r="AN105" s="19">
        <v>25.94</v>
      </c>
      <c r="AO105" s="19">
        <v>7.89</v>
      </c>
      <c r="AP105" s="19">
        <v>3.27</v>
      </c>
      <c r="AQ105" s="19">
        <v>18.329999999999998</v>
      </c>
      <c r="AR105" s="19">
        <v>4.17</v>
      </c>
      <c r="AS105" s="19">
        <v>0</v>
      </c>
      <c r="AT105" s="19">
        <v>0</v>
      </c>
      <c r="AU105" s="19">
        <v>60.01</v>
      </c>
      <c r="AV105" s="19" t="s">
        <v>101</v>
      </c>
      <c r="AW105" s="19">
        <v>0</v>
      </c>
      <c r="AX105" s="19">
        <v>55.84</v>
      </c>
      <c r="AY105" s="19">
        <v>1.79</v>
      </c>
      <c r="AZ105" s="19">
        <v>1.79</v>
      </c>
      <c r="BA105" s="19">
        <v>85.27</v>
      </c>
      <c r="BB105" s="19">
        <v>0.33</v>
      </c>
      <c r="BC105" s="19">
        <v>6.99</v>
      </c>
      <c r="BD105" s="19">
        <v>7.61</v>
      </c>
      <c r="BE105" s="19">
        <v>0.03</v>
      </c>
      <c r="BF105" s="19" t="s">
        <v>101</v>
      </c>
      <c r="BG105" s="23">
        <v>-0.67</v>
      </c>
      <c r="BH105" s="19">
        <v>0.08</v>
      </c>
      <c r="BJ105" s="12">
        <f t="shared" si="38"/>
        <v>0</v>
      </c>
      <c r="BK105" s="12">
        <f t="shared" si="39"/>
        <v>0</v>
      </c>
      <c r="BL105" s="12">
        <f t="shared" si="40"/>
        <v>0</v>
      </c>
      <c r="BM105" s="12">
        <f t="shared" si="41"/>
        <v>0</v>
      </c>
      <c r="BN105" s="12">
        <f t="shared" si="42"/>
        <v>0</v>
      </c>
      <c r="BO105" s="12">
        <f t="shared" si="43"/>
        <v>0</v>
      </c>
      <c r="BP105" s="12">
        <f t="shared" si="44"/>
        <v>0</v>
      </c>
      <c r="BQ105" s="12">
        <f t="shared" si="45"/>
        <v>0</v>
      </c>
      <c r="BR105" s="12">
        <f t="shared" si="46"/>
        <v>0</v>
      </c>
      <c r="BS105" s="12">
        <f t="shared" si="47"/>
        <v>0</v>
      </c>
      <c r="BT105" s="12" t="str">
        <f t="shared" si="48"/>
        <v>N/A</v>
      </c>
      <c r="BU105" s="12" t="str">
        <f t="shared" si="49"/>
        <v/>
      </c>
      <c r="BV105" s="12">
        <f t="shared" si="50"/>
        <v>-7.4987502082985462E-3</v>
      </c>
      <c r="BW105" s="12" t="str">
        <f t="shared" si="51"/>
        <v>N/A</v>
      </c>
      <c r="BX105" s="12" t="str">
        <f t="shared" si="52"/>
        <v>N/A</v>
      </c>
      <c r="BY105" s="12">
        <f t="shared" si="53"/>
        <v>-8.0587392550143765E-3</v>
      </c>
      <c r="BZ105" s="12">
        <f t="shared" si="54"/>
        <v>1.2067039106145252</v>
      </c>
      <c r="CA105" s="12">
        <f t="shared" si="55"/>
        <v>-1</v>
      </c>
      <c r="CB105" s="12">
        <f t="shared" si="56"/>
        <v>0</v>
      </c>
      <c r="CC105" s="12">
        <f t="shared" si="57"/>
        <v>0</v>
      </c>
      <c r="CD105" s="12">
        <f t="shared" si="58"/>
        <v>0</v>
      </c>
      <c r="CE105" s="12">
        <f t="shared" si="59"/>
        <v>0</v>
      </c>
      <c r="CF105" s="12">
        <f t="shared" si="60"/>
        <v>0</v>
      </c>
      <c r="CG105" s="12" t="str">
        <f t="shared" si="61"/>
        <v>N/A</v>
      </c>
      <c r="CH105" s="12">
        <f t="shared" si="62"/>
        <v>-1</v>
      </c>
      <c r="CI105" s="12">
        <f t="shared" si="63"/>
        <v>0</v>
      </c>
    </row>
    <row r="106" spans="2:87" ht="21.75" thickBot="1" x14ac:dyDescent="0.3">
      <c r="B106" s="4"/>
      <c r="C106" s="1" t="s">
        <v>94</v>
      </c>
      <c r="D106" s="15" t="s">
        <v>195</v>
      </c>
      <c r="E106" s="16">
        <v>49.84</v>
      </c>
      <c r="F106" s="17">
        <v>1232</v>
      </c>
      <c r="G106" s="16">
        <v>124</v>
      </c>
      <c r="H106" s="16">
        <v>124</v>
      </c>
      <c r="I106" s="16">
        <v>931.25</v>
      </c>
      <c r="J106" s="17">
        <v>3169.25</v>
      </c>
      <c r="K106" s="16">
        <v>882</v>
      </c>
      <c r="L106" s="16">
        <v>0</v>
      </c>
      <c r="M106" s="22">
        <v>-1366.5</v>
      </c>
      <c r="N106" s="17">
        <v>10033.75</v>
      </c>
      <c r="O106" s="16" t="s">
        <v>101</v>
      </c>
      <c r="P106" s="16">
        <v>8</v>
      </c>
      <c r="Q106" s="17">
        <v>45809.5</v>
      </c>
      <c r="R106" s="16">
        <v>170</v>
      </c>
      <c r="S106" s="17">
        <v>4078</v>
      </c>
      <c r="T106" s="17">
        <v>35775.75</v>
      </c>
      <c r="U106" s="17">
        <v>8193.75</v>
      </c>
      <c r="V106" s="16">
        <v>48</v>
      </c>
      <c r="W106" s="17">
        <v>47138.75</v>
      </c>
      <c r="X106" s="17">
        <v>1278.25</v>
      </c>
      <c r="Y106" s="17">
        <v>1239.5</v>
      </c>
      <c r="Z106" s="17">
        <v>4535.75</v>
      </c>
      <c r="AA106" s="17">
        <v>1615.75</v>
      </c>
      <c r="AB106" s="16">
        <v>39.5</v>
      </c>
      <c r="AC106" s="17">
        <v>6171.25</v>
      </c>
      <c r="AD106" s="17">
        <v>14754.5</v>
      </c>
      <c r="AF106" s="4"/>
      <c r="AG106" s="1" t="s">
        <v>94</v>
      </c>
      <c r="AH106" s="15" t="s">
        <v>195</v>
      </c>
      <c r="AI106" s="16">
        <v>49.84</v>
      </c>
      <c r="AJ106" s="17">
        <v>1505</v>
      </c>
      <c r="AK106" s="16">
        <v>103.5</v>
      </c>
      <c r="AL106" s="16">
        <v>162</v>
      </c>
      <c r="AM106" s="16">
        <v>614</v>
      </c>
      <c r="AN106" s="17">
        <v>3118.25</v>
      </c>
      <c r="AO106" s="16">
        <v>837.25</v>
      </c>
      <c r="AP106" s="16">
        <v>58.5</v>
      </c>
      <c r="AQ106" s="22">
        <v>-1274</v>
      </c>
      <c r="AR106" s="17">
        <v>10025.5</v>
      </c>
      <c r="AS106" s="17">
        <v>3123.75</v>
      </c>
      <c r="AT106" s="16">
        <v>12</v>
      </c>
      <c r="AU106" s="17">
        <v>45529.75</v>
      </c>
      <c r="AV106" s="16">
        <v>175.75</v>
      </c>
      <c r="AW106" s="17">
        <v>3107</v>
      </c>
      <c r="AX106" s="17">
        <v>35504.25</v>
      </c>
      <c r="AY106" s="17">
        <v>3806.5</v>
      </c>
      <c r="AZ106" s="17">
        <v>3982.25</v>
      </c>
      <c r="BA106" s="17">
        <v>46645.25</v>
      </c>
      <c r="BB106" s="17">
        <v>1222.5</v>
      </c>
      <c r="BC106" s="17">
        <v>1331.25</v>
      </c>
      <c r="BD106" s="17">
        <v>4392.25</v>
      </c>
      <c r="BE106" s="17">
        <v>1838.5</v>
      </c>
      <c r="BF106" s="16" t="s">
        <v>101</v>
      </c>
      <c r="BG106" s="17">
        <v>6089.5</v>
      </c>
      <c r="BH106" s="17">
        <v>15020</v>
      </c>
      <c r="BJ106" s="12">
        <f t="shared" si="38"/>
        <v>0</v>
      </c>
      <c r="BK106" s="12">
        <f t="shared" si="39"/>
        <v>-0.18139534883720931</v>
      </c>
      <c r="BL106" s="12">
        <f t="shared" si="40"/>
        <v>0.19806763285024154</v>
      </c>
      <c r="BM106" s="12">
        <f t="shared" si="41"/>
        <v>-0.23456790123456789</v>
      </c>
      <c r="BN106" s="12">
        <f t="shared" si="42"/>
        <v>0.51669381107491852</v>
      </c>
      <c r="BO106" s="12">
        <f t="shared" si="43"/>
        <v>1.6355327507416018E-2</v>
      </c>
      <c r="BP106" s="12">
        <f t="shared" si="44"/>
        <v>5.3448790683786204E-2</v>
      </c>
      <c r="BQ106" s="12">
        <f t="shared" si="45"/>
        <v>-1</v>
      </c>
      <c r="BR106" s="12">
        <f t="shared" si="46"/>
        <v>7.2605965463108324E-2</v>
      </c>
      <c r="BS106" s="12">
        <f t="shared" si="47"/>
        <v>8.2290160091765994E-4</v>
      </c>
      <c r="BT106" s="12" t="str">
        <f t="shared" si="48"/>
        <v>N/A</v>
      </c>
      <c r="BU106" s="12">
        <f t="shared" si="49"/>
        <v>-0.33333333333333331</v>
      </c>
      <c r="BV106" s="12">
        <f t="shared" si="50"/>
        <v>6.144334199067643E-3</v>
      </c>
      <c r="BW106" s="12">
        <f t="shared" si="51"/>
        <v>-3.2716927453769556E-2</v>
      </c>
      <c r="BX106" s="12">
        <f t="shared" si="52"/>
        <v>0.3125201158673962</v>
      </c>
      <c r="BY106" s="12">
        <f t="shared" si="53"/>
        <v>7.6469718413992695E-3</v>
      </c>
      <c r="BZ106" s="12">
        <f t="shared" si="54"/>
        <v>1.1525679758308156</v>
      </c>
      <c r="CA106" s="12">
        <f t="shared" si="55"/>
        <v>-0.98794651264988387</v>
      </c>
      <c r="CB106" s="12">
        <f t="shared" si="56"/>
        <v>1.057985539792369E-2</v>
      </c>
      <c r="CC106" s="12">
        <f t="shared" si="57"/>
        <v>4.560327198364008E-2</v>
      </c>
      <c r="CD106" s="12">
        <f t="shared" si="58"/>
        <v>-6.8920187793427234E-2</v>
      </c>
      <c r="CE106" s="12">
        <f t="shared" si="59"/>
        <v>3.2671182195913258E-2</v>
      </c>
      <c r="CF106" s="12">
        <f t="shared" si="60"/>
        <v>-0.12115855316834376</v>
      </c>
      <c r="CG106" s="12" t="str">
        <f t="shared" si="61"/>
        <v>N/A</v>
      </c>
      <c r="CH106" s="12">
        <f t="shared" si="62"/>
        <v>1.3424747516216438E-2</v>
      </c>
      <c r="CI106" s="12">
        <f t="shared" si="63"/>
        <v>-1.7676431424766978E-2</v>
      </c>
    </row>
    <row r="107" spans="2:87" ht="15.75" thickBot="1" x14ac:dyDescent="0.3">
      <c r="B107" s="7"/>
      <c r="C107" s="2" t="s">
        <v>95</v>
      </c>
      <c r="D107" s="18" t="s">
        <v>196</v>
      </c>
      <c r="E107" s="19">
        <v>38.89</v>
      </c>
      <c r="F107" s="19">
        <v>106.39</v>
      </c>
      <c r="G107" s="19">
        <v>8</v>
      </c>
      <c r="H107" s="19">
        <v>8</v>
      </c>
      <c r="I107" s="19">
        <v>115.65</v>
      </c>
      <c r="J107" s="19">
        <v>307.07</v>
      </c>
      <c r="K107" s="19">
        <v>77.02</v>
      </c>
      <c r="L107" s="19">
        <v>0</v>
      </c>
      <c r="M107" s="23">
        <v>-579.74</v>
      </c>
      <c r="N107" s="20">
        <v>2746.93</v>
      </c>
      <c r="O107" s="19">
        <v>56.6</v>
      </c>
      <c r="P107" s="19">
        <v>278.3</v>
      </c>
      <c r="Q107" s="20">
        <v>8271.67</v>
      </c>
      <c r="R107" s="19">
        <v>278.3</v>
      </c>
      <c r="S107" s="19">
        <v>381.08</v>
      </c>
      <c r="T107" s="20">
        <v>5524.74</v>
      </c>
      <c r="U107" s="20">
        <v>1379.98</v>
      </c>
      <c r="V107" s="19">
        <v>65.88</v>
      </c>
      <c r="W107" s="20">
        <v>7211.79</v>
      </c>
      <c r="X107" s="19">
        <v>92.21</v>
      </c>
      <c r="Y107" s="19">
        <v>147.80000000000001</v>
      </c>
      <c r="Z107" s="19">
        <v>886.81</v>
      </c>
      <c r="AA107" s="19">
        <v>646.79999999999995</v>
      </c>
      <c r="AB107" s="19" t="s">
        <v>101</v>
      </c>
      <c r="AC107" s="19">
        <v>614.32000000000005</v>
      </c>
      <c r="AD107" s="20">
        <v>2657.86</v>
      </c>
      <c r="AF107" s="7"/>
      <c r="AG107" s="2" t="s">
        <v>95</v>
      </c>
      <c r="AH107" s="18" t="s">
        <v>196</v>
      </c>
      <c r="AI107" s="19">
        <v>38.89</v>
      </c>
      <c r="AJ107" s="19">
        <v>166.03</v>
      </c>
      <c r="AK107" s="19">
        <v>11.1</v>
      </c>
      <c r="AL107" s="19">
        <v>11.1</v>
      </c>
      <c r="AM107" s="19">
        <v>52.35</v>
      </c>
      <c r="AN107" s="19">
        <v>305.55</v>
      </c>
      <c r="AO107" s="19">
        <v>76.069999999999993</v>
      </c>
      <c r="AP107" s="19">
        <v>0</v>
      </c>
      <c r="AQ107" s="23">
        <v>-618.11</v>
      </c>
      <c r="AR107" s="20">
        <v>2747.04</v>
      </c>
      <c r="AS107" s="19">
        <v>427.87</v>
      </c>
      <c r="AT107" s="19">
        <v>278.3</v>
      </c>
      <c r="AU107" s="20">
        <v>8294.06</v>
      </c>
      <c r="AV107" s="19">
        <v>278.3</v>
      </c>
      <c r="AW107" s="19">
        <v>368.76</v>
      </c>
      <c r="AX107" s="20">
        <v>5547.02</v>
      </c>
      <c r="AY107" s="19">
        <v>672.14</v>
      </c>
      <c r="AZ107" s="19">
        <v>950.43</v>
      </c>
      <c r="BA107" s="20">
        <v>7329.53</v>
      </c>
      <c r="BB107" s="19">
        <v>90.22</v>
      </c>
      <c r="BC107" s="19">
        <v>145.12</v>
      </c>
      <c r="BD107" s="19">
        <v>923.67</v>
      </c>
      <c r="BE107" s="19">
        <v>688.32</v>
      </c>
      <c r="BF107" s="19" t="s">
        <v>101</v>
      </c>
      <c r="BG107" s="19">
        <v>615.51</v>
      </c>
      <c r="BH107" s="20">
        <v>2643.96</v>
      </c>
      <c r="BJ107" s="12">
        <f t="shared" si="38"/>
        <v>0</v>
      </c>
      <c r="BK107" s="12">
        <f t="shared" si="39"/>
        <v>-0.35921219056796966</v>
      </c>
      <c r="BL107" s="12">
        <f t="shared" si="40"/>
        <v>-0.27927927927927926</v>
      </c>
      <c r="BM107" s="12">
        <f t="shared" si="41"/>
        <v>-0.27927927927927926</v>
      </c>
      <c r="BN107" s="12">
        <f t="shared" si="42"/>
        <v>1.2091690544412608</v>
      </c>
      <c r="BO107" s="12">
        <f t="shared" si="43"/>
        <v>4.9746359024708947E-3</v>
      </c>
      <c r="BP107" s="12">
        <f t="shared" si="44"/>
        <v>1.2488497436571617E-2</v>
      </c>
      <c r="BQ107" s="12" t="str">
        <f t="shared" si="45"/>
        <v/>
      </c>
      <c r="BR107" s="12">
        <f t="shared" si="46"/>
        <v>-6.2076329455922091E-2</v>
      </c>
      <c r="BS107" s="12">
        <f t="shared" si="47"/>
        <v>-4.0043100937782969E-5</v>
      </c>
      <c r="BT107" s="12">
        <f t="shared" si="48"/>
        <v>-0.86771682987823395</v>
      </c>
      <c r="BU107" s="12">
        <f t="shared" si="49"/>
        <v>0</v>
      </c>
      <c r="BV107" s="12">
        <f t="shared" si="50"/>
        <v>-2.6995223087365439E-3</v>
      </c>
      <c r="BW107" s="12">
        <f t="shared" si="51"/>
        <v>0</v>
      </c>
      <c r="BX107" s="12">
        <f t="shared" si="52"/>
        <v>3.3409263477600593E-2</v>
      </c>
      <c r="BY107" s="12">
        <f t="shared" si="53"/>
        <v>-4.0165710597763584E-3</v>
      </c>
      <c r="BZ107" s="12">
        <f t="shared" si="54"/>
        <v>1.0531139345969591</v>
      </c>
      <c r="CA107" s="12">
        <f t="shared" si="55"/>
        <v>-0.93068400618667335</v>
      </c>
      <c r="CB107" s="12">
        <f t="shared" si="56"/>
        <v>-1.6063785808912684E-2</v>
      </c>
      <c r="CC107" s="12">
        <f t="shared" si="57"/>
        <v>2.2057193526934103E-2</v>
      </c>
      <c r="CD107" s="12">
        <f t="shared" si="58"/>
        <v>1.8467475192943818E-2</v>
      </c>
      <c r="CE107" s="12">
        <f t="shared" si="59"/>
        <v>-3.9906027044290728E-2</v>
      </c>
      <c r="CF107" s="12">
        <f t="shared" si="60"/>
        <v>-6.032078103207824E-2</v>
      </c>
      <c r="CG107" s="12" t="str">
        <f t="shared" si="61"/>
        <v>N/A</v>
      </c>
      <c r="CH107" s="12">
        <f t="shared" si="62"/>
        <v>-1.933356078698869E-3</v>
      </c>
      <c r="CI107" s="12">
        <f t="shared" si="63"/>
        <v>5.2572656167264595E-3</v>
      </c>
    </row>
    <row r="108" spans="2:87" ht="21.75" thickBot="1" x14ac:dyDescent="0.3">
      <c r="B108" s="4"/>
      <c r="C108" s="1" t="s">
        <v>96</v>
      </c>
      <c r="D108" s="15" t="s">
        <v>197</v>
      </c>
      <c r="E108" s="16">
        <v>74.64</v>
      </c>
      <c r="F108" s="16">
        <v>280.19</v>
      </c>
      <c r="G108" s="16">
        <v>11.97</v>
      </c>
      <c r="H108" s="16">
        <v>11.97</v>
      </c>
      <c r="I108" s="16">
        <v>404.65</v>
      </c>
      <c r="J108" s="17">
        <v>1017.04</v>
      </c>
      <c r="K108" s="16">
        <v>320.22000000000003</v>
      </c>
      <c r="L108" s="16">
        <v>0</v>
      </c>
      <c r="M108" s="24">
        <v>-772.31</v>
      </c>
      <c r="N108" s="17">
        <v>6611.49</v>
      </c>
      <c r="O108" s="16" t="s">
        <v>101</v>
      </c>
      <c r="P108" s="16">
        <v>0</v>
      </c>
      <c r="Q108" s="17">
        <v>20824.009999999998</v>
      </c>
      <c r="R108" s="16">
        <v>271.68</v>
      </c>
      <c r="S108" s="16">
        <v>962.05</v>
      </c>
      <c r="T108" s="17">
        <v>14212.52</v>
      </c>
      <c r="U108" s="17">
        <v>2989.59</v>
      </c>
      <c r="V108" s="16">
        <v>134.19</v>
      </c>
      <c r="W108" s="17">
        <v>18219.150000000001</v>
      </c>
      <c r="X108" s="16">
        <v>303.55</v>
      </c>
      <c r="Y108" s="16">
        <v>613.76</v>
      </c>
      <c r="Z108" s="17">
        <v>1789.34</v>
      </c>
      <c r="AA108" s="16">
        <v>690.86</v>
      </c>
      <c r="AB108" s="16">
        <v>181.17</v>
      </c>
      <c r="AC108" s="17">
        <v>2101.39</v>
      </c>
      <c r="AD108" s="17">
        <v>4950.3999999999996</v>
      </c>
      <c r="AF108" s="4"/>
      <c r="AG108" s="1" t="s">
        <v>96</v>
      </c>
      <c r="AH108" s="15" t="s">
        <v>197</v>
      </c>
      <c r="AI108" s="16">
        <v>74.64</v>
      </c>
      <c r="AJ108" s="16">
        <v>437.08</v>
      </c>
      <c r="AK108" s="16">
        <v>11.97</v>
      </c>
      <c r="AL108" s="16">
        <v>12.61</v>
      </c>
      <c r="AM108" s="16">
        <v>205.19</v>
      </c>
      <c r="AN108" s="16">
        <v>975.1</v>
      </c>
      <c r="AO108" s="16">
        <v>320.22000000000003</v>
      </c>
      <c r="AP108" s="16">
        <v>0.64</v>
      </c>
      <c r="AQ108" s="24">
        <v>-814.25</v>
      </c>
      <c r="AR108" s="17">
        <v>6611.49</v>
      </c>
      <c r="AS108" s="16">
        <v>962.05</v>
      </c>
      <c r="AT108" s="16">
        <v>0</v>
      </c>
      <c r="AU108" s="17">
        <v>20824.009999999998</v>
      </c>
      <c r="AV108" s="16">
        <v>271.68</v>
      </c>
      <c r="AW108" s="16">
        <v>962.05</v>
      </c>
      <c r="AX108" s="17">
        <v>14212.52</v>
      </c>
      <c r="AY108" s="17">
        <v>1797.8</v>
      </c>
      <c r="AZ108" s="17">
        <v>2069.48</v>
      </c>
      <c r="BA108" s="17">
        <v>18219.150000000001</v>
      </c>
      <c r="BB108" s="16">
        <v>303.55</v>
      </c>
      <c r="BC108" s="16">
        <v>613.76</v>
      </c>
      <c r="BD108" s="17">
        <v>1789.34</v>
      </c>
      <c r="BE108" s="16">
        <v>690.86</v>
      </c>
      <c r="BF108" s="16">
        <v>181.17</v>
      </c>
      <c r="BG108" s="17">
        <v>2101.39</v>
      </c>
      <c r="BH108" s="17">
        <v>4950.3999999999996</v>
      </c>
      <c r="BJ108" s="12">
        <f t="shared" si="38"/>
        <v>0</v>
      </c>
      <c r="BK108" s="12">
        <f t="shared" si="39"/>
        <v>-0.35895030658003108</v>
      </c>
      <c r="BL108" s="12">
        <f t="shared" si="40"/>
        <v>0</v>
      </c>
      <c r="BM108" s="12">
        <f t="shared" si="41"/>
        <v>-5.0753370340999117E-2</v>
      </c>
      <c r="BN108" s="12">
        <f t="shared" si="42"/>
        <v>0.97207466250791941</v>
      </c>
      <c r="BO108" s="12">
        <f t="shared" si="43"/>
        <v>4.3010973233514452E-2</v>
      </c>
      <c r="BP108" s="12">
        <f t="shared" si="44"/>
        <v>0</v>
      </c>
      <c r="BQ108" s="12">
        <f t="shared" si="45"/>
        <v>-1</v>
      </c>
      <c r="BR108" s="12">
        <f t="shared" si="46"/>
        <v>-5.1507522259748299E-2</v>
      </c>
      <c r="BS108" s="12">
        <f t="shared" si="47"/>
        <v>0</v>
      </c>
      <c r="BT108" s="12" t="str">
        <f t="shared" si="48"/>
        <v>N/A</v>
      </c>
      <c r="BU108" s="12" t="str">
        <f t="shared" si="49"/>
        <v/>
      </c>
      <c r="BV108" s="12">
        <f t="shared" si="50"/>
        <v>0</v>
      </c>
      <c r="BW108" s="12">
        <f t="shared" si="51"/>
        <v>0</v>
      </c>
      <c r="BX108" s="12">
        <f t="shared" si="52"/>
        <v>0</v>
      </c>
      <c r="BY108" s="12">
        <f t="shared" si="53"/>
        <v>0</v>
      </c>
      <c r="BZ108" s="12">
        <f t="shared" si="54"/>
        <v>0.66291578596061862</v>
      </c>
      <c r="CA108" s="12">
        <f t="shared" si="55"/>
        <v>-0.9351576241374645</v>
      </c>
      <c r="CB108" s="12">
        <f t="shared" si="56"/>
        <v>0</v>
      </c>
      <c r="CC108" s="12">
        <f t="shared" si="57"/>
        <v>0</v>
      </c>
      <c r="CD108" s="12">
        <f t="shared" si="58"/>
        <v>0</v>
      </c>
      <c r="CE108" s="12">
        <f t="shared" si="59"/>
        <v>0</v>
      </c>
      <c r="CF108" s="12">
        <f t="shared" si="60"/>
        <v>0</v>
      </c>
      <c r="CG108" s="12">
        <f t="shared" si="61"/>
        <v>0</v>
      </c>
      <c r="CH108" s="12">
        <f t="shared" si="62"/>
        <v>0</v>
      </c>
      <c r="CI108" s="12">
        <f t="shared" si="63"/>
        <v>0</v>
      </c>
    </row>
    <row r="109" spans="2:87" ht="21.75" thickBot="1" x14ac:dyDescent="0.3">
      <c r="B109" s="7"/>
      <c r="C109" s="2" t="s">
        <v>97</v>
      </c>
      <c r="D109" s="18" t="s">
        <v>198</v>
      </c>
      <c r="E109" s="19">
        <v>45.52</v>
      </c>
      <c r="F109" s="19">
        <v>177.75</v>
      </c>
      <c r="G109" s="19">
        <v>20.5</v>
      </c>
      <c r="H109" s="19">
        <v>20.5</v>
      </c>
      <c r="I109" s="19">
        <v>170.75</v>
      </c>
      <c r="J109" s="19">
        <v>465.25</v>
      </c>
      <c r="K109" s="19">
        <v>96.25</v>
      </c>
      <c r="L109" s="19">
        <v>0</v>
      </c>
      <c r="M109" s="23">
        <v>-61</v>
      </c>
      <c r="N109" s="20">
        <v>4060</v>
      </c>
      <c r="O109" s="19" t="s">
        <v>101</v>
      </c>
      <c r="P109" s="19">
        <v>0</v>
      </c>
      <c r="Q109" s="20">
        <v>11181.75</v>
      </c>
      <c r="R109" s="19">
        <v>0</v>
      </c>
      <c r="S109" s="19">
        <v>82.25</v>
      </c>
      <c r="T109" s="20">
        <v>7121.75</v>
      </c>
      <c r="U109" s="19">
        <v>666.75</v>
      </c>
      <c r="V109" s="19">
        <v>0</v>
      </c>
      <c r="W109" s="20">
        <v>8253.75</v>
      </c>
      <c r="X109" s="19">
        <v>135</v>
      </c>
      <c r="Y109" s="19">
        <v>278.25</v>
      </c>
      <c r="Z109" s="19">
        <v>526.25</v>
      </c>
      <c r="AA109" s="19">
        <v>78.5</v>
      </c>
      <c r="AB109" s="19">
        <v>34.5</v>
      </c>
      <c r="AC109" s="19">
        <v>380</v>
      </c>
      <c r="AD109" s="20">
        <v>2610.75</v>
      </c>
      <c r="AF109" s="7"/>
      <c r="AG109" s="2" t="s">
        <v>97</v>
      </c>
      <c r="AH109" s="18" t="s">
        <v>198</v>
      </c>
      <c r="AI109" s="19">
        <v>45.52</v>
      </c>
      <c r="AJ109" s="19">
        <v>235.5</v>
      </c>
      <c r="AK109" s="19">
        <v>20.5</v>
      </c>
      <c r="AL109" s="19">
        <v>33</v>
      </c>
      <c r="AM109" s="19">
        <v>100.5</v>
      </c>
      <c r="AN109" s="19">
        <v>465.25</v>
      </c>
      <c r="AO109" s="19">
        <v>96.25</v>
      </c>
      <c r="AP109" s="19">
        <v>12.5</v>
      </c>
      <c r="AQ109" s="23">
        <v>-61</v>
      </c>
      <c r="AR109" s="20">
        <v>3968.5</v>
      </c>
      <c r="AS109" s="19">
        <v>52</v>
      </c>
      <c r="AT109" s="19">
        <v>0</v>
      </c>
      <c r="AU109" s="20">
        <v>10992.25</v>
      </c>
      <c r="AV109" s="19" t="s">
        <v>101</v>
      </c>
      <c r="AW109" s="19">
        <v>52</v>
      </c>
      <c r="AX109" s="20">
        <v>7023.75</v>
      </c>
      <c r="AY109" s="19">
        <v>614.75</v>
      </c>
      <c r="AZ109" s="19">
        <v>712.75</v>
      </c>
      <c r="BA109" s="20">
        <v>8311.5</v>
      </c>
      <c r="BB109" s="19">
        <v>135</v>
      </c>
      <c r="BC109" s="19">
        <v>312.75</v>
      </c>
      <c r="BD109" s="19">
        <v>526.25</v>
      </c>
      <c r="BE109" s="19">
        <v>78.5</v>
      </c>
      <c r="BF109" s="19" t="s">
        <v>101</v>
      </c>
      <c r="BG109" s="19">
        <v>380</v>
      </c>
      <c r="BH109" s="20">
        <v>2610.75</v>
      </c>
      <c r="BJ109" s="12">
        <f t="shared" si="38"/>
        <v>0</v>
      </c>
      <c r="BK109" s="12">
        <f t="shared" si="39"/>
        <v>-0.24522292993630573</v>
      </c>
      <c r="BL109" s="12">
        <f t="shared" si="40"/>
        <v>0</v>
      </c>
      <c r="BM109" s="12">
        <f t="shared" si="41"/>
        <v>-0.37878787878787878</v>
      </c>
      <c r="BN109" s="12">
        <f t="shared" si="42"/>
        <v>0.69900497512437809</v>
      </c>
      <c r="BO109" s="12">
        <f t="shared" si="43"/>
        <v>0</v>
      </c>
      <c r="BP109" s="12">
        <f t="shared" si="44"/>
        <v>0</v>
      </c>
      <c r="BQ109" s="12">
        <f t="shared" si="45"/>
        <v>-1</v>
      </c>
      <c r="BR109" s="12">
        <f t="shared" si="46"/>
        <v>0</v>
      </c>
      <c r="BS109" s="12">
        <f t="shared" si="47"/>
        <v>2.3056570492629457E-2</v>
      </c>
      <c r="BT109" s="12" t="str">
        <f t="shared" si="48"/>
        <v>N/A</v>
      </c>
      <c r="BU109" s="12" t="str">
        <f t="shared" si="49"/>
        <v/>
      </c>
      <c r="BV109" s="12">
        <f t="shared" si="50"/>
        <v>1.7239418681343675E-2</v>
      </c>
      <c r="BW109" s="12" t="str">
        <f t="shared" si="51"/>
        <v>N/A</v>
      </c>
      <c r="BX109" s="12">
        <f t="shared" si="52"/>
        <v>0.58173076923076927</v>
      </c>
      <c r="BY109" s="12">
        <f t="shared" si="53"/>
        <v>1.395266061576793E-2</v>
      </c>
      <c r="BZ109" s="12">
        <f t="shared" si="54"/>
        <v>8.4587230581537207E-2</v>
      </c>
      <c r="CA109" s="12">
        <f t="shared" si="55"/>
        <v>-1</v>
      </c>
      <c r="CB109" s="12">
        <f t="shared" si="56"/>
        <v>-6.9482042952535641E-3</v>
      </c>
      <c r="CC109" s="12">
        <f t="shared" si="57"/>
        <v>0</v>
      </c>
      <c r="CD109" s="12">
        <f t="shared" si="58"/>
        <v>-0.11031175059952038</v>
      </c>
      <c r="CE109" s="12">
        <f t="shared" si="59"/>
        <v>0</v>
      </c>
      <c r="CF109" s="12">
        <f t="shared" si="60"/>
        <v>0</v>
      </c>
      <c r="CG109" s="12" t="str">
        <f t="shared" si="61"/>
        <v>N/A</v>
      </c>
      <c r="CH109" s="12">
        <f t="shared" si="62"/>
        <v>0</v>
      </c>
      <c r="CI109" s="12">
        <f t="shared" si="63"/>
        <v>0</v>
      </c>
    </row>
    <row r="110" spans="2:87" ht="15.75" thickBot="1" x14ac:dyDescent="0.3">
      <c r="B110" s="4"/>
      <c r="C110" s="1" t="s">
        <v>98</v>
      </c>
      <c r="D110" s="15" t="s">
        <v>199</v>
      </c>
      <c r="E110" s="16">
        <v>25.34</v>
      </c>
      <c r="F110" s="16">
        <v>788.5</v>
      </c>
      <c r="G110" s="16">
        <v>602.25</v>
      </c>
      <c r="H110" s="16">
        <v>605.25</v>
      </c>
      <c r="I110" s="16">
        <v>799.75</v>
      </c>
      <c r="J110" s="17">
        <v>2490.25</v>
      </c>
      <c r="K110" s="16">
        <v>296.75</v>
      </c>
      <c r="L110" s="16">
        <v>3</v>
      </c>
      <c r="M110" s="22">
        <v>-1725.75</v>
      </c>
      <c r="N110" s="17">
        <v>7831</v>
      </c>
      <c r="O110" s="16">
        <v>0</v>
      </c>
      <c r="P110" s="17">
        <v>3161.75</v>
      </c>
      <c r="Q110" s="17">
        <v>43423.5</v>
      </c>
      <c r="R110" s="17">
        <v>3884</v>
      </c>
      <c r="S110" s="16">
        <v>0</v>
      </c>
      <c r="T110" s="17">
        <v>35592.5</v>
      </c>
      <c r="U110" s="17">
        <v>6669.75</v>
      </c>
      <c r="V110" s="16">
        <v>550</v>
      </c>
      <c r="W110" s="17">
        <v>44752.5</v>
      </c>
      <c r="X110" s="16">
        <v>863.75</v>
      </c>
      <c r="Y110" s="17">
        <v>1447.25</v>
      </c>
      <c r="Z110" s="17">
        <v>4216</v>
      </c>
      <c r="AA110" s="17">
        <v>1801</v>
      </c>
      <c r="AB110" s="16">
        <v>104</v>
      </c>
      <c r="AC110" s="17">
        <v>3147.25</v>
      </c>
      <c r="AD110" s="17">
        <v>21157.75</v>
      </c>
      <c r="AF110" s="4"/>
      <c r="AG110" s="1" t="s">
        <v>98</v>
      </c>
      <c r="AH110" s="15" t="s">
        <v>199</v>
      </c>
      <c r="AI110" s="16">
        <v>25.34</v>
      </c>
      <c r="AJ110" s="17">
        <v>1242.25</v>
      </c>
      <c r="AK110" s="16">
        <v>605.25</v>
      </c>
      <c r="AL110" s="16">
        <v>754.75</v>
      </c>
      <c r="AM110" s="16">
        <v>196.5</v>
      </c>
      <c r="AN110" s="17">
        <v>2490.25</v>
      </c>
      <c r="AO110" s="16">
        <v>296.75</v>
      </c>
      <c r="AP110" s="16">
        <v>149.5</v>
      </c>
      <c r="AQ110" s="22">
        <v>-1725.75</v>
      </c>
      <c r="AR110" s="17">
        <v>7831</v>
      </c>
      <c r="AS110" s="16">
        <v>203.25</v>
      </c>
      <c r="AT110" s="17">
        <v>3161.75</v>
      </c>
      <c r="AU110" s="17">
        <v>43406.25</v>
      </c>
      <c r="AV110" s="17">
        <v>3884</v>
      </c>
      <c r="AW110" s="16">
        <v>203.25</v>
      </c>
      <c r="AX110" s="17">
        <v>35575.25</v>
      </c>
      <c r="AY110" s="17">
        <v>2599.75</v>
      </c>
      <c r="AZ110" s="17">
        <v>6483.75</v>
      </c>
      <c r="BA110" s="17">
        <v>44752.5</v>
      </c>
      <c r="BB110" s="16">
        <v>863.75</v>
      </c>
      <c r="BC110" s="17">
        <v>1451.75</v>
      </c>
      <c r="BD110" s="17">
        <v>4216</v>
      </c>
      <c r="BE110" s="17">
        <v>1796.5</v>
      </c>
      <c r="BF110" s="16">
        <v>104</v>
      </c>
      <c r="BG110" s="17">
        <v>3147.25</v>
      </c>
      <c r="BH110" s="17">
        <v>21143</v>
      </c>
      <c r="BJ110" s="12">
        <f t="shared" si="38"/>
        <v>0</v>
      </c>
      <c r="BK110" s="12">
        <f t="shared" si="39"/>
        <v>-0.3652646407727913</v>
      </c>
      <c r="BL110" s="12">
        <f t="shared" si="40"/>
        <v>-4.9566294919454771E-3</v>
      </c>
      <c r="BM110" s="12">
        <f t="shared" si="41"/>
        <v>-0.19807883405101026</v>
      </c>
      <c r="BN110" s="12">
        <f t="shared" si="42"/>
        <v>3.0699745547073793</v>
      </c>
      <c r="BO110" s="12">
        <f t="shared" si="43"/>
        <v>0</v>
      </c>
      <c r="BP110" s="12">
        <f t="shared" si="44"/>
        <v>0</v>
      </c>
      <c r="BQ110" s="12">
        <f t="shared" si="45"/>
        <v>-0.97993311036789299</v>
      </c>
      <c r="BR110" s="12">
        <f t="shared" si="46"/>
        <v>0</v>
      </c>
      <c r="BS110" s="12">
        <f t="shared" si="47"/>
        <v>0</v>
      </c>
      <c r="BT110" s="12">
        <f t="shared" si="48"/>
        <v>-1</v>
      </c>
      <c r="BU110" s="12">
        <f t="shared" si="49"/>
        <v>0</v>
      </c>
      <c r="BV110" s="12">
        <f t="shared" si="50"/>
        <v>3.9740820734341254E-4</v>
      </c>
      <c r="BW110" s="12">
        <f t="shared" si="51"/>
        <v>0</v>
      </c>
      <c r="BX110" s="12">
        <f t="shared" si="52"/>
        <v>-1</v>
      </c>
      <c r="BY110" s="12">
        <f t="shared" si="53"/>
        <v>4.8488766769031843E-4</v>
      </c>
      <c r="BZ110" s="12">
        <f t="shared" si="54"/>
        <v>1.5655351476103472</v>
      </c>
      <c r="CA110" s="12">
        <f t="shared" si="55"/>
        <v>-0.91517254675149406</v>
      </c>
      <c r="CB110" s="12">
        <f t="shared" si="56"/>
        <v>0</v>
      </c>
      <c r="CC110" s="12">
        <f t="shared" si="57"/>
        <v>0</v>
      </c>
      <c r="CD110" s="12">
        <f t="shared" si="58"/>
        <v>-3.0997072498708455E-3</v>
      </c>
      <c r="CE110" s="12">
        <f t="shared" si="59"/>
        <v>0</v>
      </c>
      <c r="CF110" s="12">
        <f t="shared" si="60"/>
        <v>2.5048705816866127E-3</v>
      </c>
      <c r="CG110" s="12">
        <f t="shared" si="61"/>
        <v>0</v>
      </c>
      <c r="CH110" s="12">
        <f t="shared" si="62"/>
        <v>0</v>
      </c>
      <c r="CI110" s="12">
        <f t="shared" si="63"/>
        <v>6.976304214160715E-4</v>
      </c>
    </row>
    <row r="111" spans="2:87" ht="15.75" thickBot="1" x14ac:dyDescent="0.3">
      <c r="B111" s="7"/>
      <c r="C111" s="2" t="s">
        <v>99</v>
      </c>
      <c r="D111" s="18" t="s">
        <v>200</v>
      </c>
      <c r="E111" s="19">
        <v>0.09</v>
      </c>
      <c r="F111" s="19">
        <v>0.2</v>
      </c>
      <c r="G111" s="19">
        <v>0.11</v>
      </c>
      <c r="H111" s="19">
        <v>0.11</v>
      </c>
      <c r="I111" s="19">
        <v>0.04</v>
      </c>
      <c r="J111" s="19">
        <v>0.34</v>
      </c>
      <c r="K111" s="19">
        <v>0</v>
      </c>
      <c r="L111" s="19">
        <v>0</v>
      </c>
      <c r="M111" s="23">
        <v>-0.35</v>
      </c>
      <c r="N111" s="19">
        <v>0.02</v>
      </c>
      <c r="O111" s="19" t="s">
        <v>101</v>
      </c>
      <c r="P111" s="19">
        <v>0</v>
      </c>
      <c r="Q111" s="19">
        <v>0.04</v>
      </c>
      <c r="R111" s="19">
        <v>0.11</v>
      </c>
      <c r="S111" s="19" t="s">
        <v>101</v>
      </c>
      <c r="T111" s="19">
        <v>0.01</v>
      </c>
      <c r="U111" s="19">
        <v>0.11</v>
      </c>
      <c r="V111" s="19">
        <v>0.11</v>
      </c>
      <c r="W111" s="19">
        <v>0.47</v>
      </c>
      <c r="X111" s="19">
        <v>0.69</v>
      </c>
      <c r="Y111" s="19">
        <v>0</v>
      </c>
      <c r="Z111" s="19">
        <v>0.69</v>
      </c>
      <c r="AA111" s="19">
        <v>0</v>
      </c>
      <c r="AB111" s="19">
        <v>0</v>
      </c>
      <c r="AC111" s="19">
        <v>0</v>
      </c>
      <c r="AD111" s="19">
        <v>0</v>
      </c>
      <c r="AF111" s="7"/>
      <c r="AG111" s="2" t="s">
        <v>99</v>
      </c>
      <c r="AH111" s="18" t="s">
        <v>200</v>
      </c>
      <c r="AI111" s="19">
        <v>0.09</v>
      </c>
      <c r="AJ111" s="19">
        <v>0.2</v>
      </c>
      <c r="AK111" s="19">
        <v>0.1</v>
      </c>
      <c r="AL111" s="19">
        <v>0.1</v>
      </c>
      <c r="AM111" s="19">
        <v>0.04</v>
      </c>
      <c r="AN111" s="19">
        <v>0.34</v>
      </c>
      <c r="AO111" s="19">
        <v>0</v>
      </c>
      <c r="AP111" s="19">
        <v>0</v>
      </c>
      <c r="AQ111" s="23">
        <v>-0.35</v>
      </c>
      <c r="AR111" s="19" t="s">
        <v>101</v>
      </c>
      <c r="AS111" s="19">
        <v>0</v>
      </c>
      <c r="AT111" s="19">
        <v>0</v>
      </c>
      <c r="AU111" s="19" t="s">
        <v>101</v>
      </c>
      <c r="AV111" s="19">
        <v>0.11</v>
      </c>
      <c r="AW111" s="19">
        <v>0</v>
      </c>
      <c r="AX111" s="19">
        <v>0.01</v>
      </c>
      <c r="AY111" s="19">
        <v>0</v>
      </c>
      <c r="AZ111" s="19">
        <v>0.11</v>
      </c>
      <c r="BA111" s="19">
        <v>0.47</v>
      </c>
      <c r="BB111" s="19">
        <v>0.69</v>
      </c>
      <c r="BC111" s="19">
        <v>0</v>
      </c>
      <c r="BD111" s="19">
        <v>0.69</v>
      </c>
      <c r="BE111" s="19">
        <v>0</v>
      </c>
      <c r="BF111" s="19" t="s">
        <v>101</v>
      </c>
      <c r="BG111" s="19" t="s">
        <v>101</v>
      </c>
      <c r="BH111" s="19">
        <v>0</v>
      </c>
      <c r="BJ111" s="12">
        <f t="shared" si="38"/>
        <v>0</v>
      </c>
      <c r="BK111" s="12">
        <f t="shared" si="39"/>
        <v>0</v>
      </c>
      <c r="BL111" s="12">
        <f t="shared" si="40"/>
        <v>9.999999999999995E-2</v>
      </c>
      <c r="BM111" s="12">
        <f t="shared" si="41"/>
        <v>9.999999999999995E-2</v>
      </c>
      <c r="BN111" s="12">
        <f t="shared" si="42"/>
        <v>0</v>
      </c>
      <c r="BO111" s="12">
        <f t="shared" si="43"/>
        <v>0</v>
      </c>
      <c r="BP111" s="12" t="str">
        <f t="shared" si="44"/>
        <v/>
      </c>
      <c r="BQ111" s="12" t="str">
        <f t="shared" si="45"/>
        <v/>
      </c>
      <c r="BR111" s="12">
        <f t="shared" si="46"/>
        <v>0</v>
      </c>
      <c r="BS111" s="12" t="str">
        <f t="shared" si="47"/>
        <v>N/A</v>
      </c>
      <c r="BT111" s="12" t="str">
        <f t="shared" si="48"/>
        <v>N/A</v>
      </c>
      <c r="BU111" s="12" t="str">
        <f t="shared" si="49"/>
        <v/>
      </c>
      <c r="BV111" s="12" t="str">
        <f t="shared" si="50"/>
        <v>N/A</v>
      </c>
      <c r="BW111" s="12">
        <f t="shared" si="51"/>
        <v>0</v>
      </c>
      <c r="BX111" s="12" t="str">
        <f t="shared" si="52"/>
        <v>N/A</v>
      </c>
      <c r="BY111" s="12">
        <f t="shared" si="53"/>
        <v>0</v>
      </c>
      <c r="BZ111" s="12" t="str">
        <f t="shared" si="54"/>
        <v/>
      </c>
      <c r="CA111" s="12">
        <f t="shared" si="55"/>
        <v>0</v>
      </c>
      <c r="CB111" s="12">
        <f t="shared" si="56"/>
        <v>0</v>
      </c>
      <c r="CC111" s="12">
        <f t="shared" si="57"/>
        <v>0</v>
      </c>
      <c r="CD111" s="12" t="str">
        <f t="shared" si="58"/>
        <v/>
      </c>
      <c r="CE111" s="12">
        <f t="shared" si="59"/>
        <v>0</v>
      </c>
      <c r="CF111" s="12" t="str">
        <f t="shared" si="60"/>
        <v/>
      </c>
      <c r="CG111" s="12" t="str">
        <f t="shared" si="61"/>
        <v>N/A</v>
      </c>
      <c r="CH111" s="12" t="str">
        <f t="shared" si="62"/>
        <v>N/A</v>
      </c>
      <c r="CI111" s="12" t="str">
        <f t="shared" si="63"/>
        <v/>
      </c>
    </row>
    <row r="112" spans="2:87" ht="21.75" thickBot="1" x14ac:dyDescent="0.3">
      <c r="C112" s="1" t="s">
        <v>235</v>
      </c>
      <c r="D112" s="15" t="s">
        <v>236</v>
      </c>
      <c r="E112" s="16">
        <v>9.0299999999999994</v>
      </c>
      <c r="F112" s="16">
        <v>15.91</v>
      </c>
      <c r="G112" s="16">
        <v>40.31</v>
      </c>
      <c r="H112" s="16">
        <v>40.31</v>
      </c>
      <c r="I112" s="16">
        <v>1.1000000000000001</v>
      </c>
      <c r="J112" s="16">
        <v>57.32</v>
      </c>
      <c r="K112" s="16">
        <v>0</v>
      </c>
      <c r="L112" s="16">
        <v>0</v>
      </c>
      <c r="M112" s="16">
        <v>22.83</v>
      </c>
      <c r="N112" s="16">
        <v>179.5</v>
      </c>
      <c r="O112" s="16" t="s">
        <v>101</v>
      </c>
      <c r="P112" s="16">
        <v>0</v>
      </c>
      <c r="Q112" s="16">
        <v>554.53</v>
      </c>
      <c r="R112" s="16">
        <v>14.72</v>
      </c>
      <c r="S112" s="16" t="s">
        <v>101</v>
      </c>
      <c r="T112" s="16">
        <v>375.03</v>
      </c>
      <c r="U112" s="16">
        <v>31.28</v>
      </c>
      <c r="V112" s="16">
        <v>14.72</v>
      </c>
      <c r="W112" s="16">
        <v>463.64</v>
      </c>
      <c r="X112" s="16">
        <v>1.61</v>
      </c>
      <c r="Y112" s="16">
        <v>16.850000000000001</v>
      </c>
      <c r="Z112" s="16">
        <v>34.49</v>
      </c>
      <c r="AA112" s="16">
        <v>16.03</v>
      </c>
      <c r="AB112" s="16">
        <v>0</v>
      </c>
      <c r="AC112" s="16">
        <v>48.05</v>
      </c>
      <c r="AD112" s="16">
        <v>169.78</v>
      </c>
      <c r="AG112" s="1" t="s">
        <v>235</v>
      </c>
      <c r="AH112" s="15" t="s">
        <v>236</v>
      </c>
      <c r="AI112" s="16">
        <v>9.0299999999999994</v>
      </c>
      <c r="AJ112" s="16">
        <v>15.91</v>
      </c>
      <c r="AK112" s="16">
        <v>40.31</v>
      </c>
      <c r="AL112" s="16">
        <v>40.31</v>
      </c>
      <c r="AM112" s="16">
        <v>1.1000000000000001</v>
      </c>
      <c r="AN112" s="16">
        <v>57.32</v>
      </c>
      <c r="AO112" s="16">
        <v>0</v>
      </c>
      <c r="AP112" s="16">
        <v>0</v>
      </c>
      <c r="AQ112" s="16">
        <v>22.83</v>
      </c>
      <c r="AR112" s="16" t="s">
        <v>101</v>
      </c>
      <c r="AS112" s="16">
        <v>5.31</v>
      </c>
      <c r="AT112" s="16">
        <v>0</v>
      </c>
      <c r="AU112" s="16" t="s">
        <v>101</v>
      </c>
      <c r="AV112" s="16">
        <v>14.72</v>
      </c>
      <c r="AW112" s="16">
        <v>5.14</v>
      </c>
      <c r="AX112" s="16">
        <v>375.03</v>
      </c>
      <c r="AY112" s="16">
        <v>6.28</v>
      </c>
      <c r="AZ112" s="16">
        <v>21</v>
      </c>
      <c r="BA112" s="16">
        <v>463.64</v>
      </c>
      <c r="BB112" s="16">
        <v>3.26</v>
      </c>
      <c r="BC112" s="16">
        <v>15.2</v>
      </c>
      <c r="BD112" s="16">
        <v>34.49</v>
      </c>
      <c r="BE112" s="16">
        <v>16.03</v>
      </c>
      <c r="BF112" s="16" t="s">
        <v>101</v>
      </c>
      <c r="BG112" s="16">
        <v>43.9</v>
      </c>
      <c r="BH112" s="16">
        <v>169.78</v>
      </c>
      <c r="BJ112" s="12">
        <f t="shared" ref="BJ112:BJ142" si="64">IF(E112="N/A","N/A",
IF(AI112="N/A","N/A",
IF(AI112=0,"",
IF(E112="","",(IF(AI112="","",(E112-AI112)/AI112))))))</f>
        <v>0</v>
      </c>
      <c r="BK112" s="12">
        <f t="shared" ref="BK112:BK142" si="65">IF(F112="N/A","N/A",
IF(AJ112="N/A","N/A",
IF(AJ112=0,"",
IF(F112="","",(IF(AJ112="","",(F112-AJ112)/AJ112))))))</f>
        <v>0</v>
      </c>
      <c r="BL112" s="12">
        <f t="shared" ref="BL112:BL142" si="66">IF(G112="N/A","N/A",
IF(AK112="N/A","N/A",
IF(AK112=0,"",
IF(G112="","",(IF(AK112="","",(G112-AK112)/AK112))))))</f>
        <v>0</v>
      </c>
      <c r="BM112" s="12">
        <f t="shared" ref="BM112:BM142" si="67">IF(H112="N/A","N/A",
IF(AL112="N/A","N/A",
IF(AL112=0,"",
IF(H112="","",(IF(AL112="","",(H112-AL112)/AL112))))))</f>
        <v>0</v>
      </c>
      <c r="BN112" s="12">
        <f t="shared" ref="BN112:BN142" si="68">IF(I112="N/A","N/A",
IF(AM112="N/A","N/A",
IF(AM112=0,"",
IF(I112="","",(IF(AM112="","",(I112-AM112)/AM112))))))</f>
        <v>0</v>
      </c>
      <c r="BO112" s="12">
        <f t="shared" ref="BO112:BO142" si="69">IF(J112="N/A","N/A",
IF(AN112="N/A","N/A",
IF(AN112=0,"",
IF(J112="","",(IF(AN112="","",(J112-AN112)/AN112))))))</f>
        <v>0</v>
      </c>
      <c r="BP112" s="12" t="str">
        <f t="shared" ref="BP112:BP142" si="70">IF(K112="N/A","N/A",
IF(AO112="N/A","N/A",
IF(AO112=0,"",
IF(K112="","",(IF(AO112="","",(K112-AO112)/AO112))))))</f>
        <v/>
      </c>
      <c r="BQ112" s="12" t="str">
        <f t="shared" ref="BQ112:BQ142" si="71">IF(L112="N/A","N/A",
IF(AP112="N/A","N/A",
IF(AP112=0,"",
IF(L112="","",(IF(AP112="","",(L112-AP112)/AP112))))))</f>
        <v/>
      </c>
      <c r="BR112" s="12">
        <f t="shared" ref="BR112:BR142" si="72">IF(M112="N/A","N/A",
IF(AQ112="N/A","N/A",
IF(AQ112=0,"",
IF(M112="","",(IF(AQ112="","",(M112-AQ112)/AQ112))))))</f>
        <v>0</v>
      </c>
      <c r="BS112" s="12" t="str">
        <f t="shared" ref="BS112:BS142" si="73">IF(N112="N/A","N/A",
IF(AR112="N/A","N/A",
IF(AR112=0,"",
IF(N112="","",(IF(AR112="","",(N112-AR112)/AR112))))))</f>
        <v>N/A</v>
      </c>
      <c r="BT112" s="12" t="str">
        <f t="shared" ref="BT112:BT142" si="74">IF(O112="N/A","N/A",
IF(AS112="N/A","N/A",
IF(AS112=0,"",
IF(O112="","",(IF(AS112="","",(O112-AS112)/AS112))))))</f>
        <v>N/A</v>
      </c>
      <c r="BU112" s="12" t="str">
        <f t="shared" ref="BU112:BU142" si="75">IF(P112="N/A","N/A",
IF(AT112="N/A","N/A",
IF(AT112=0,"",
IF(P112="","",(IF(AT112="","",(P112-AT112)/AT112))))))</f>
        <v/>
      </c>
      <c r="BV112" s="12" t="str">
        <f t="shared" ref="BV112:BV142" si="76">IF(Q112="N/A","N/A",
IF(AU112="N/A","N/A",
IF(AU112=0,"",
IF(Q112="","",(IF(AU112="","",(Q112-AU112)/AU112))))))</f>
        <v>N/A</v>
      </c>
      <c r="BW112" s="12">
        <f t="shared" ref="BW112:BW142" si="77">IF(R112="N/A","N/A",
IF(AV112="N/A","N/A",
IF(AV112=0,"",
IF(R112="","",(IF(AV112="","",(R112-AV112)/AV112))))))</f>
        <v>0</v>
      </c>
      <c r="BX112" s="12" t="str">
        <f t="shared" ref="BX112:BX142" si="78">IF(S112="N/A","N/A",
IF(AW112="N/A","N/A",
IF(AW112=0,"",
IF(S112="","",(IF(AW112="","",(S112-AW112)/AW112))))))</f>
        <v>N/A</v>
      </c>
      <c r="BY112" s="12">
        <f t="shared" ref="BY112:BY142" si="79">IF(T112="N/A","N/A",
IF(AX112="N/A","N/A",
IF(AX112=0,"",
IF(T112="","",(IF(AX112="","",(T112-AX112)/AX112))))))</f>
        <v>0</v>
      </c>
      <c r="BZ112" s="12">
        <f t="shared" ref="BZ112:BZ142" si="80">IF(U112="N/A","N/A",
IF(AY112="N/A","N/A",
IF(AY112=0,"",
IF(U112="","",(IF(AY112="","",(U112-AY112)/AY112))))))</f>
        <v>3.9808917197452227</v>
      </c>
      <c r="CA112" s="12">
        <f t="shared" ref="CA112:CA142" si="81">IF(V112="N/A","N/A",
IF(AZ112="N/A","N/A",
IF(AZ112=0,"",
IF(V112="","",(IF(AZ112="","",(V112-AZ112)/AZ112))))))</f>
        <v>-0.29904761904761901</v>
      </c>
      <c r="CB112" s="12">
        <f t="shared" ref="CB112:CB142" si="82">IF(W112="N/A","N/A",
IF(BA112="N/A","N/A",
IF(BA112=0,"",
IF(W112="","",(IF(BA112="","",(W112-BA112)/BA112))))))</f>
        <v>0</v>
      </c>
      <c r="CC112" s="12">
        <f t="shared" ref="CC112:CC142" si="83">IF(X112="N/A","N/A",
IF(BB112="N/A","N/A",
IF(BB112=0,"",
IF(X112="","",(IF(BB112="","",(X112-BB112)/BB112))))))</f>
        <v>-0.50613496932515334</v>
      </c>
      <c r="CD112" s="12">
        <f t="shared" ref="CD112:CD142" si="84">IF(Y112="N/A","N/A",
IF(BC112="N/A","N/A",
IF(BC112=0,"",
IF(Y112="","",(IF(BC112="","",(Y112-BC112)/BC112))))))</f>
        <v>0.10855263157894751</v>
      </c>
      <c r="CE112" s="12">
        <f t="shared" ref="CE112:CE142" si="85">IF(Z112="N/A","N/A",
IF(BD112="N/A","N/A",
IF(BD112=0,"",
IF(Z112="","",(IF(BD112="","",(Z112-BD112)/BD112))))))</f>
        <v>0</v>
      </c>
      <c r="CF112" s="12">
        <f t="shared" ref="CF112:CF142" si="86">IF(AA112="N/A","N/A",
IF(BE112="N/A","N/A",
IF(BE112=0,"",
IF(AA112="","",(IF(BE112="","",(AA112-BE112)/BE112))))))</f>
        <v>0</v>
      </c>
      <c r="CG112" s="12" t="str">
        <f t="shared" ref="CG112:CG142" si="87">IF(AB112="N/A","N/A",
IF(BF112="N/A","N/A",
IF(BF112=0,"",
IF(AB112="","",(IF(BF112="","",(AB112-BF112)/BF112))))))</f>
        <v>N/A</v>
      </c>
      <c r="CH112" s="12">
        <f t="shared" ref="CH112:CH142" si="88">IF(AC112="N/A","N/A",
IF(BG112="N/A","N/A",
IF(BG112=0,"",
IF(AC112="","",(IF(BG112="","",(AC112-BG112)/BG112))))))</f>
        <v>9.4533029612756239E-2</v>
      </c>
      <c r="CI112" s="12">
        <f t="shared" ref="CI112:CI142" si="89">IF(AD112="N/A","N/A",
IF(BH112="N/A","N/A",
IF(BH112=0,"",
IF(AD112="","",(IF(BH112="","",(AD112-BH112)/BH112))))))</f>
        <v>0</v>
      </c>
    </row>
    <row r="113" spans="3:87" ht="15.75" thickBot="1" x14ac:dyDescent="0.3">
      <c r="C113" s="2" t="s">
        <v>237</v>
      </c>
      <c r="D113" s="18" t="s">
        <v>238</v>
      </c>
      <c r="E113" s="19">
        <v>24.16</v>
      </c>
      <c r="F113" s="19">
        <v>7.03</v>
      </c>
      <c r="G113" s="19">
        <v>1.22</v>
      </c>
      <c r="H113" s="19">
        <v>1.22</v>
      </c>
      <c r="I113" s="19">
        <v>3.11</v>
      </c>
      <c r="J113" s="19">
        <v>16.87</v>
      </c>
      <c r="K113" s="19">
        <v>6.67</v>
      </c>
      <c r="L113" s="19">
        <v>0</v>
      </c>
      <c r="M113" s="23">
        <v>-3.09</v>
      </c>
      <c r="N113" s="19">
        <v>67.760000000000005</v>
      </c>
      <c r="O113" s="19">
        <v>44.3</v>
      </c>
      <c r="P113" s="19">
        <v>0</v>
      </c>
      <c r="Q113" s="19">
        <v>250.41</v>
      </c>
      <c r="R113" s="19">
        <v>0</v>
      </c>
      <c r="S113" s="19">
        <v>0</v>
      </c>
      <c r="T113" s="19">
        <v>183.72</v>
      </c>
      <c r="U113" s="19">
        <v>59.8</v>
      </c>
      <c r="V113" s="19">
        <v>0</v>
      </c>
      <c r="W113" s="19">
        <v>260.39</v>
      </c>
      <c r="X113" s="19">
        <v>4.45</v>
      </c>
      <c r="Y113" s="19">
        <v>15.53</v>
      </c>
      <c r="Z113" s="19">
        <v>19.96</v>
      </c>
      <c r="AA113" s="19">
        <v>0</v>
      </c>
      <c r="AB113" s="19">
        <v>0.06</v>
      </c>
      <c r="AC113" s="19">
        <v>12.97</v>
      </c>
      <c r="AD113" s="19">
        <v>104.96</v>
      </c>
      <c r="AG113" s="2" t="s">
        <v>237</v>
      </c>
      <c r="AH113" s="18" t="s">
        <v>238</v>
      </c>
      <c r="AI113" s="19">
        <v>24.16</v>
      </c>
      <c r="AJ113" s="19">
        <v>7.78</v>
      </c>
      <c r="AK113" s="19">
        <v>1.46</v>
      </c>
      <c r="AL113" s="19">
        <v>1.46</v>
      </c>
      <c r="AM113" s="19">
        <v>2.44</v>
      </c>
      <c r="AN113" s="19">
        <v>17.329999999999998</v>
      </c>
      <c r="AO113" s="19">
        <v>5.64</v>
      </c>
      <c r="AP113" s="19">
        <v>0</v>
      </c>
      <c r="AQ113" s="23">
        <v>-3.69</v>
      </c>
      <c r="AR113" s="19">
        <v>67.06</v>
      </c>
      <c r="AS113" s="19">
        <v>44.33</v>
      </c>
      <c r="AT113" s="19">
        <v>0</v>
      </c>
      <c r="AU113" s="19">
        <v>246.85</v>
      </c>
      <c r="AV113" s="19" t="s">
        <v>101</v>
      </c>
      <c r="AW113" s="19">
        <v>0.03</v>
      </c>
      <c r="AX113" s="19">
        <v>179.79</v>
      </c>
      <c r="AY113" s="19">
        <v>10.8</v>
      </c>
      <c r="AZ113" s="19">
        <v>10.8</v>
      </c>
      <c r="BA113" s="19">
        <v>253.71</v>
      </c>
      <c r="BB113" s="19">
        <v>4.5999999999999996</v>
      </c>
      <c r="BC113" s="19">
        <v>16.22</v>
      </c>
      <c r="BD113" s="19">
        <v>21.02</v>
      </c>
      <c r="BE113" s="19">
        <v>0</v>
      </c>
      <c r="BF113" s="19" t="s">
        <v>101</v>
      </c>
      <c r="BG113" s="19">
        <v>17.96</v>
      </c>
      <c r="BH113" s="19">
        <v>98.63</v>
      </c>
      <c r="BJ113" s="12">
        <f t="shared" si="64"/>
        <v>0</v>
      </c>
      <c r="BK113" s="12">
        <f t="shared" si="65"/>
        <v>-9.6401028277634956E-2</v>
      </c>
      <c r="BL113" s="12">
        <f t="shared" si="66"/>
        <v>-0.16438356164383561</v>
      </c>
      <c r="BM113" s="12">
        <f t="shared" si="67"/>
        <v>-0.16438356164383561</v>
      </c>
      <c r="BN113" s="12">
        <f t="shared" si="68"/>
        <v>0.2745901639344262</v>
      </c>
      <c r="BO113" s="12">
        <f t="shared" si="69"/>
        <v>-2.6543566070398001E-2</v>
      </c>
      <c r="BP113" s="12">
        <f t="shared" si="70"/>
        <v>0.18262411347517735</v>
      </c>
      <c r="BQ113" s="12" t="str">
        <f t="shared" si="71"/>
        <v/>
      </c>
      <c r="BR113" s="12">
        <f t="shared" si="72"/>
        <v>-0.16260162601626019</v>
      </c>
      <c r="BS113" s="12">
        <f t="shared" si="73"/>
        <v>1.0438413361169144E-2</v>
      </c>
      <c r="BT113" s="12">
        <f t="shared" si="74"/>
        <v>-6.7674261222650889E-4</v>
      </c>
      <c r="BU113" s="12" t="str">
        <f t="shared" si="75"/>
        <v/>
      </c>
      <c r="BV113" s="12">
        <f t="shared" si="76"/>
        <v>1.4421713591249757E-2</v>
      </c>
      <c r="BW113" s="12" t="str">
        <f t="shared" si="77"/>
        <v>N/A</v>
      </c>
      <c r="BX113" s="12">
        <f t="shared" si="78"/>
        <v>-1</v>
      </c>
      <c r="BY113" s="12">
        <f t="shared" si="79"/>
        <v>2.1858835307859207E-2</v>
      </c>
      <c r="BZ113" s="12">
        <f t="shared" si="80"/>
        <v>4.5370370370370363</v>
      </c>
      <c r="CA113" s="12">
        <f t="shared" si="81"/>
        <v>-1</v>
      </c>
      <c r="CB113" s="12">
        <f t="shared" si="82"/>
        <v>2.6329273580071651E-2</v>
      </c>
      <c r="CC113" s="12">
        <f t="shared" si="83"/>
        <v>-3.2608695652173801E-2</v>
      </c>
      <c r="CD113" s="12">
        <f t="shared" si="84"/>
        <v>-4.2540073982737334E-2</v>
      </c>
      <c r="CE113" s="12">
        <f t="shared" si="85"/>
        <v>-5.0428163653663115E-2</v>
      </c>
      <c r="CF113" s="12" t="str">
        <f t="shared" si="86"/>
        <v/>
      </c>
      <c r="CG113" s="12" t="str">
        <f t="shared" si="87"/>
        <v>N/A</v>
      </c>
      <c r="CH113" s="12">
        <f t="shared" si="88"/>
        <v>-0.27783964365256125</v>
      </c>
      <c r="CI113" s="12">
        <f t="shared" si="89"/>
        <v>6.417925580452194E-2</v>
      </c>
    </row>
    <row r="114" spans="3:87" ht="15.75" thickBot="1" x14ac:dyDescent="0.3">
      <c r="C114" s="1" t="s">
        <v>239</v>
      </c>
      <c r="D114" s="15" t="s">
        <v>240</v>
      </c>
      <c r="E114" s="16">
        <v>28.92</v>
      </c>
      <c r="F114" s="17">
        <v>3333.63</v>
      </c>
      <c r="G114" s="17">
        <v>4565.03</v>
      </c>
      <c r="H114" s="17">
        <v>7598.81</v>
      </c>
      <c r="I114" s="17">
        <v>38032.43</v>
      </c>
      <c r="J114" s="17">
        <v>50499.53</v>
      </c>
      <c r="K114" s="17">
        <v>1534.66</v>
      </c>
      <c r="L114" s="17">
        <v>3033.77</v>
      </c>
      <c r="M114" s="17">
        <v>11243.91</v>
      </c>
      <c r="N114" s="17">
        <v>44644.97</v>
      </c>
      <c r="O114" s="16" t="s">
        <v>101</v>
      </c>
      <c r="P114" s="17">
        <v>2144.58</v>
      </c>
      <c r="Q114" s="17">
        <v>60657.83</v>
      </c>
      <c r="R114" s="17">
        <v>3827.04</v>
      </c>
      <c r="S114" s="16" t="s">
        <v>101</v>
      </c>
      <c r="T114" s="17">
        <v>18004.75</v>
      </c>
      <c r="U114" s="17">
        <v>12077.32</v>
      </c>
      <c r="V114" s="17">
        <v>3157.66</v>
      </c>
      <c r="W114" s="17">
        <v>80581.59</v>
      </c>
      <c r="X114" s="17">
        <v>2858.84</v>
      </c>
      <c r="Y114" s="17">
        <v>33091.5</v>
      </c>
      <c r="Z114" s="17">
        <v>39255.620000000003</v>
      </c>
      <c r="AA114" s="17">
        <v>3251.13</v>
      </c>
      <c r="AB114" s="16">
        <v>216.58</v>
      </c>
      <c r="AC114" s="17">
        <v>1775.11</v>
      </c>
      <c r="AD114" s="17">
        <v>3516.53</v>
      </c>
      <c r="AG114" s="1" t="s">
        <v>239</v>
      </c>
      <c r="AH114" s="15" t="s">
        <v>240</v>
      </c>
      <c r="AI114" s="16">
        <v>28.92</v>
      </c>
      <c r="AJ114" s="17">
        <v>6716</v>
      </c>
      <c r="AK114" s="17">
        <v>4566.1400000000003</v>
      </c>
      <c r="AL114" s="17">
        <v>7600.74</v>
      </c>
      <c r="AM114" s="17">
        <v>36160.46</v>
      </c>
      <c r="AN114" s="17">
        <v>52012.29</v>
      </c>
      <c r="AO114" s="17">
        <v>1535.09</v>
      </c>
      <c r="AP114" s="17">
        <v>3034.6</v>
      </c>
      <c r="AQ114" s="17">
        <v>11009.77</v>
      </c>
      <c r="AR114" s="16" t="s">
        <v>101</v>
      </c>
      <c r="AS114" s="17">
        <v>5485.82</v>
      </c>
      <c r="AT114" s="16" t="s">
        <v>101</v>
      </c>
      <c r="AU114" s="16" t="s">
        <v>101</v>
      </c>
      <c r="AV114" s="17">
        <v>3828.99</v>
      </c>
      <c r="AW114" s="17">
        <v>2798.74</v>
      </c>
      <c r="AX114" s="17">
        <v>18009.3</v>
      </c>
      <c r="AY114" s="17">
        <v>1836.86</v>
      </c>
      <c r="AZ114" s="17">
        <v>5665.84</v>
      </c>
      <c r="BA114" s="17">
        <v>82447.72</v>
      </c>
      <c r="BB114" s="17">
        <v>2859.71</v>
      </c>
      <c r="BC114" s="17">
        <v>33369.089999999997</v>
      </c>
      <c r="BD114" s="17">
        <v>41002.519999999997</v>
      </c>
      <c r="BE114" s="17">
        <v>2989.23</v>
      </c>
      <c r="BF114" s="16" t="s">
        <v>101</v>
      </c>
      <c r="BG114" s="16">
        <v>615.87</v>
      </c>
      <c r="BH114" s="17">
        <v>3287.03</v>
      </c>
      <c r="BJ114" s="12">
        <f t="shared" si="64"/>
        <v>0</v>
      </c>
      <c r="BK114" s="12">
        <f t="shared" si="65"/>
        <v>-0.5036286480047647</v>
      </c>
      <c r="BL114" s="12">
        <f t="shared" si="66"/>
        <v>-2.4309372905793121E-4</v>
      </c>
      <c r="BM114" s="12">
        <f t="shared" si="67"/>
        <v>-2.5392264437401905E-4</v>
      </c>
      <c r="BN114" s="12">
        <f t="shared" si="68"/>
        <v>5.1768423299924871E-2</v>
      </c>
      <c r="BO114" s="12">
        <f t="shared" si="69"/>
        <v>-2.908466441296859E-2</v>
      </c>
      <c r="BP114" s="12">
        <f t="shared" si="70"/>
        <v>-2.8011386954500145E-4</v>
      </c>
      <c r="BQ114" s="12">
        <f t="shared" si="71"/>
        <v>-2.7351215975743992E-4</v>
      </c>
      <c r="BR114" s="12">
        <f t="shared" si="72"/>
        <v>2.1266565968226347E-2</v>
      </c>
      <c r="BS114" s="12" t="str">
        <f t="shared" si="73"/>
        <v>N/A</v>
      </c>
      <c r="BT114" s="12" t="str">
        <f t="shared" si="74"/>
        <v>N/A</v>
      </c>
      <c r="BU114" s="12" t="str">
        <f t="shared" si="75"/>
        <v>N/A</v>
      </c>
      <c r="BV114" s="12" t="str">
        <f t="shared" si="76"/>
        <v>N/A</v>
      </c>
      <c r="BW114" s="12">
        <f t="shared" si="77"/>
        <v>-5.0927268026289393E-4</v>
      </c>
      <c r="BX114" s="12" t="str">
        <f t="shared" si="78"/>
        <v>N/A</v>
      </c>
      <c r="BY114" s="12">
        <f t="shared" si="79"/>
        <v>-2.5264724336866354E-4</v>
      </c>
      <c r="BZ114" s="12">
        <f t="shared" si="80"/>
        <v>5.5749812179480198</v>
      </c>
      <c r="CA114" s="12">
        <f t="shared" si="81"/>
        <v>-0.44268457986812199</v>
      </c>
      <c r="CB114" s="12">
        <f t="shared" si="82"/>
        <v>-2.2634100736806363E-2</v>
      </c>
      <c r="CC114" s="12">
        <f t="shared" si="83"/>
        <v>-3.042266523528228E-4</v>
      </c>
      <c r="CD114" s="12">
        <f t="shared" si="84"/>
        <v>-8.3187764485035866E-3</v>
      </c>
      <c r="CE114" s="12">
        <f t="shared" si="85"/>
        <v>-4.2604698442924832E-2</v>
      </c>
      <c r="CF114" s="12">
        <f t="shared" si="86"/>
        <v>8.7614536184903835E-2</v>
      </c>
      <c r="CG114" s="12" t="str">
        <f t="shared" si="87"/>
        <v>N/A</v>
      </c>
      <c r="CH114" s="12">
        <f t="shared" si="88"/>
        <v>1.8822803513728543</v>
      </c>
      <c r="CI114" s="12">
        <f t="shared" si="89"/>
        <v>6.9819867783378911E-2</v>
      </c>
    </row>
    <row r="115" spans="3:87" ht="21.75" thickBot="1" x14ac:dyDescent="0.3">
      <c r="C115" s="2" t="s">
        <v>241</v>
      </c>
      <c r="D115" s="18" t="s">
        <v>242</v>
      </c>
      <c r="E115" s="19">
        <v>0.01</v>
      </c>
      <c r="F115" s="19">
        <v>0.35</v>
      </c>
      <c r="G115" s="19">
        <v>0.1</v>
      </c>
      <c r="H115" s="19">
        <v>0.1</v>
      </c>
      <c r="I115" s="19">
        <v>0</v>
      </c>
      <c r="J115" s="19">
        <v>0.8</v>
      </c>
      <c r="K115" s="19">
        <v>0.34</v>
      </c>
      <c r="L115" s="19">
        <v>0</v>
      </c>
      <c r="M115" s="23">
        <v>-3.88</v>
      </c>
      <c r="N115" s="19">
        <v>0.03</v>
      </c>
      <c r="O115" s="19" t="s">
        <v>101</v>
      </c>
      <c r="P115" s="19">
        <v>0</v>
      </c>
      <c r="Q115" s="19">
        <v>0.08</v>
      </c>
      <c r="R115" s="19">
        <v>0</v>
      </c>
      <c r="S115" s="19" t="s">
        <v>101</v>
      </c>
      <c r="T115" s="19">
        <v>0.03</v>
      </c>
      <c r="U115" s="19">
        <v>0.02</v>
      </c>
      <c r="V115" s="19">
        <v>0</v>
      </c>
      <c r="W115" s="19">
        <v>0.85</v>
      </c>
      <c r="X115" s="19">
        <v>3.52</v>
      </c>
      <c r="Y115" s="19">
        <v>0.35</v>
      </c>
      <c r="Z115" s="19">
        <v>4.68</v>
      </c>
      <c r="AA115" s="19">
        <v>0.81</v>
      </c>
      <c r="AB115" s="19">
        <v>0</v>
      </c>
      <c r="AC115" s="19">
        <v>0</v>
      </c>
      <c r="AD115" s="19">
        <v>0</v>
      </c>
      <c r="AG115" s="2" t="s">
        <v>241</v>
      </c>
      <c r="AH115" s="18" t="s">
        <v>242</v>
      </c>
      <c r="AI115" s="19">
        <v>0.01</v>
      </c>
      <c r="AJ115" s="19">
        <v>0.43</v>
      </c>
      <c r="AK115" s="19">
        <v>0.1</v>
      </c>
      <c r="AL115" s="19">
        <v>0.1</v>
      </c>
      <c r="AM115" s="19">
        <v>0</v>
      </c>
      <c r="AN115" s="19">
        <v>0.88</v>
      </c>
      <c r="AO115" s="19">
        <v>0.36</v>
      </c>
      <c r="AP115" s="19">
        <v>0</v>
      </c>
      <c r="AQ115" s="23">
        <v>-3.55</v>
      </c>
      <c r="AR115" s="19" t="s">
        <v>101</v>
      </c>
      <c r="AS115" s="19">
        <v>0</v>
      </c>
      <c r="AT115" s="19">
        <v>0</v>
      </c>
      <c r="AU115" s="19" t="s">
        <v>101</v>
      </c>
      <c r="AV115" s="19">
        <v>0</v>
      </c>
      <c r="AW115" s="19">
        <v>0</v>
      </c>
      <c r="AX115" s="19">
        <v>0.03</v>
      </c>
      <c r="AY115" s="19">
        <v>0.02</v>
      </c>
      <c r="AZ115" s="19">
        <v>0.02</v>
      </c>
      <c r="BA115" s="19">
        <v>0.94</v>
      </c>
      <c r="BB115" s="19">
        <v>3.26</v>
      </c>
      <c r="BC115" s="19">
        <v>0.74</v>
      </c>
      <c r="BD115" s="19">
        <v>4.4400000000000004</v>
      </c>
      <c r="BE115" s="19">
        <v>0.44</v>
      </c>
      <c r="BF115" s="19" t="s">
        <v>101</v>
      </c>
      <c r="BG115" s="19" t="s">
        <v>101</v>
      </c>
      <c r="BH115" s="19">
        <v>0</v>
      </c>
      <c r="BJ115" s="12">
        <f t="shared" si="64"/>
        <v>0</v>
      </c>
      <c r="BK115" s="12">
        <f t="shared" si="65"/>
        <v>-0.186046511627907</v>
      </c>
      <c r="BL115" s="12">
        <f t="shared" si="66"/>
        <v>0</v>
      </c>
      <c r="BM115" s="12">
        <f t="shared" si="67"/>
        <v>0</v>
      </c>
      <c r="BN115" s="12" t="str">
        <f t="shared" si="68"/>
        <v/>
      </c>
      <c r="BO115" s="12">
        <f t="shared" si="69"/>
        <v>-9.090909090909087E-2</v>
      </c>
      <c r="BP115" s="12">
        <f t="shared" si="70"/>
        <v>-5.5555555555555455E-2</v>
      </c>
      <c r="BQ115" s="12" t="str">
        <f t="shared" si="71"/>
        <v/>
      </c>
      <c r="BR115" s="12">
        <f t="shared" si="72"/>
        <v>9.2957746478873268E-2</v>
      </c>
      <c r="BS115" s="12" t="str">
        <f t="shared" si="73"/>
        <v>N/A</v>
      </c>
      <c r="BT115" s="12" t="str">
        <f t="shared" si="74"/>
        <v>N/A</v>
      </c>
      <c r="BU115" s="12" t="str">
        <f t="shared" si="75"/>
        <v/>
      </c>
      <c r="BV115" s="12" t="str">
        <f t="shared" si="76"/>
        <v>N/A</v>
      </c>
      <c r="BW115" s="12" t="str">
        <f t="shared" si="77"/>
        <v/>
      </c>
      <c r="BX115" s="12" t="str">
        <f t="shared" si="78"/>
        <v>N/A</v>
      </c>
      <c r="BY115" s="12">
        <f t="shared" si="79"/>
        <v>0</v>
      </c>
      <c r="BZ115" s="12">
        <f t="shared" si="80"/>
        <v>0</v>
      </c>
      <c r="CA115" s="12">
        <f t="shared" si="81"/>
        <v>-1</v>
      </c>
      <c r="CB115" s="12">
        <f t="shared" si="82"/>
        <v>-9.5744680851063801E-2</v>
      </c>
      <c r="CC115" s="12">
        <f t="shared" si="83"/>
        <v>7.9754601226993946E-2</v>
      </c>
      <c r="CD115" s="12">
        <f t="shared" si="84"/>
        <v>-0.52702702702702708</v>
      </c>
      <c r="CE115" s="12">
        <f t="shared" si="85"/>
        <v>5.4054054054053897E-2</v>
      </c>
      <c r="CF115" s="12">
        <f t="shared" si="86"/>
        <v>0.84090909090909105</v>
      </c>
      <c r="CG115" s="12" t="str">
        <f t="shared" si="87"/>
        <v>N/A</v>
      </c>
      <c r="CH115" s="12" t="str">
        <f t="shared" si="88"/>
        <v>N/A</v>
      </c>
      <c r="CI115" s="12" t="str">
        <f t="shared" si="89"/>
        <v/>
      </c>
    </row>
    <row r="116" spans="3:87" ht="15.75" thickBot="1" x14ac:dyDescent="0.3">
      <c r="C116" s="1" t="s">
        <v>243</v>
      </c>
      <c r="D116" s="15" t="s">
        <v>244</v>
      </c>
      <c r="E116" s="16">
        <v>7.68</v>
      </c>
      <c r="F116" s="16">
        <v>194.89</v>
      </c>
      <c r="G116" s="16">
        <v>10.38</v>
      </c>
      <c r="H116" s="16">
        <v>10.38</v>
      </c>
      <c r="I116" s="16">
        <v>36.24</v>
      </c>
      <c r="J116" s="16">
        <v>307.17</v>
      </c>
      <c r="K116" s="16">
        <v>65.66</v>
      </c>
      <c r="L116" s="16">
        <v>0</v>
      </c>
      <c r="M116" s="24">
        <v>-75.98</v>
      </c>
      <c r="N116" s="16">
        <v>131.06</v>
      </c>
      <c r="O116" s="16" t="s">
        <v>101</v>
      </c>
      <c r="P116" s="16">
        <v>243.95</v>
      </c>
      <c r="Q116" s="16">
        <v>252.32</v>
      </c>
      <c r="R116" s="16">
        <v>346.7</v>
      </c>
      <c r="S116" s="16" t="s">
        <v>101</v>
      </c>
      <c r="T116" s="16">
        <v>121.26</v>
      </c>
      <c r="U116" s="16">
        <v>422.97</v>
      </c>
      <c r="V116" s="16">
        <v>102.76</v>
      </c>
      <c r="W116" s="16">
        <v>851.41</v>
      </c>
      <c r="X116" s="16">
        <v>35.75</v>
      </c>
      <c r="Y116" s="16">
        <v>252.12</v>
      </c>
      <c r="Z116" s="16">
        <v>383.15</v>
      </c>
      <c r="AA116" s="16">
        <v>95.28</v>
      </c>
      <c r="AB116" s="16">
        <v>0</v>
      </c>
      <c r="AC116" s="16">
        <v>17.93</v>
      </c>
      <c r="AD116" s="16">
        <v>124.98</v>
      </c>
      <c r="AG116" s="1" t="s">
        <v>243</v>
      </c>
      <c r="AH116" s="15" t="s">
        <v>244</v>
      </c>
      <c r="AI116" s="16">
        <v>7.68</v>
      </c>
      <c r="AJ116" s="16">
        <v>194.89</v>
      </c>
      <c r="AK116" s="16">
        <v>10.38</v>
      </c>
      <c r="AL116" s="16">
        <v>10.69</v>
      </c>
      <c r="AM116" s="16">
        <v>33.299999999999997</v>
      </c>
      <c r="AN116" s="16">
        <v>304.55</v>
      </c>
      <c r="AO116" s="16">
        <v>65.66</v>
      </c>
      <c r="AP116" s="16">
        <v>0.31</v>
      </c>
      <c r="AQ116" s="24">
        <v>-78.599999999999994</v>
      </c>
      <c r="AR116" s="16">
        <v>131.06</v>
      </c>
      <c r="AS116" s="16">
        <v>59.14</v>
      </c>
      <c r="AT116" s="16">
        <v>243.95</v>
      </c>
      <c r="AU116" s="16">
        <v>252.32</v>
      </c>
      <c r="AV116" s="16">
        <v>346.7</v>
      </c>
      <c r="AW116" s="16">
        <v>59.14</v>
      </c>
      <c r="AX116" s="16">
        <v>121.26</v>
      </c>
      <c r="AY116" s="16">
        <v>19.760000000000002</v>
      </c>
      <c r="AZ116" s="16">
        <v>366.46</v>
      </c>
      <c r="BA116" s="16">
        <v>851.41</v>
      </c>
      <c r="BB116" s="16">
        <v>35.75</v>
      </c>
      <c r="BC116" s="16">
        <v>252.12</v>
      </c>
      <c r="BD116" s="16">
        <v>383.15</v>
      </c>
      <c r="BE116" s="16">
        <v>95.28</v>
      </c>
      <c r="BF116" s="16" t="s">
        <v>101</v>
      </c>
      <c r="BG116" s="16">
        <v>17.93</v>
      </c>
      <c r="BH116" s="16">
        <v>124.98</v>
      </c>
      <c r="BJ116" s="12">
        <f t="shared" si="64"/>
        <v>0</v>
      </c>
      <c r="BK116" s="12">
        <f t="shared" si="65"/>
        <v>0</v>
      </c>
      <c r="BL116" s="12">
        <f t="shared" si="66"/>
        <v>0</v>
      </c>
      <c r="BM116" s="12">
        <f t="shared" si="67"/>
        <v>-2.899906454630484E-2</v>
      </c>
      <c r="BN116" s="12">
        <f t="shared" si="68"/>
        <v>8.8288288288288441E-2</v>
      </c>
      <c r="BO116" s="12">
        <f t="shared" si="69"/>
        <v>8.6028566737810022E-3</v>
      </c>
      <c r="BP116" s="12">
        <f t="shared" si="70"/>
        <v>0</v>
      </c>
      <c r="BQ116" s="12">
        <f t="shared" si="71"/>
        <v>-1</v>
      </c>
      <c r="BR116" s="12">
        <f t="shared" si="72"/>
        <v>-3.3333333333333215E-2</v>
      </c>
      <c r="BS116" s="12">
        <f t="shared" si="73"/>
        <v>0</v>
      </c>
      <c r="BT116" s="12" t="str">
        <f t="shared" si="74"/>
        <v>N/A</v>
      </c>
      <c r="BU116" s="12">
        <f t="shared" si="75"/>
        <v>0</v>
      </c>
      <c r="BV116" s="12">
        <f t="shared" si="76"/>
        <v>0</v>
      </c>
      <c r="BW116" s="12">
        <f t="shared" si="77"/>
        <v>0</v>
      </c>
      <c r="BX116" s="12" t="str">
        <f t="shared" si="78"/>
        <v>N/A</v>
      </c>
      <c r="BY116" s="12">
        <f t="shared" si="79"/>
        <v>0</v>
      </c>
      <c r="BZ116" s="12">
        <f t="shared" si="80"/>
        <v>20.405364372469634</v>
      </c>
      <c r="CA116" s="12">
        <f t="shared" si="81"/>
        <v>-0.71958740380941988</v>
      </c>
      <c r="CB116" s="12">
        <f t="shared" si="82"/>
        <v>0</v>
      </c>
      <c r="CC116" s="12">
        <f t="shared" si="83"/>
        <v>0</v>
      </c>
      <c r="CD116" s="12">
        <f t="shared" si="84"/>
        <v>0</v>
      </c>
      <c r="CE116" s="12">
        <f t="shared" si="85"/>
        <v>0</v>
      </c>
      <c r="CF116" s="12">
        <f t="shared" si="86"/>
        <v>0</v>
      </c>
      <c r="CG116" s="12" t="str">
        <f t="shared" si="87"/>
        <v>N/A</v>
      </c>
      <c r="CH116" s="12">
        <f t="shared" si="88"/>
        <v>0</v>
      </c>
      <c r="CI116" s="12">
        <f t="shared" si="89"/>
        <v>0</v>
      </c>
    </row>
    <row r="117" spans="3:87" ht="21.75" thickBot="1" x14ac:dyDescent="0.3">
      <c r="C117" s="2" t="s">
        <v>245</v>
      </c>
      <c r="D117" s="18" t="s">
        <v>246</v>
      </c>
      <c r="E117" s="19">
        <v>26.66</v>
      </c>
      <c r="F117" s="19">
        <v>226.64</v>
      </c>
      <c r="G117" s="19">
        <v>8.39</v>
      </c>
      <c r="H117" s="19">
        <v>8.39</v>
      </c>
      <c r="I117" s="19">
        <v>216.52</v>
      </c>
      <c r="J117" s="19">
        <v>501.82</v>
      </c>
      <c r="K117" s="19">
        <v>50.26</v>
      </c>
      <c r="L117" s="19">
        <v>0</v>
      </c>
      <c r="M117" s="21">
        <v>-1045.8699999999999</v>
      </c>
      <c r="N117" s="19">
        <v>825.64</v>
      </c>
      <c r="O117" s="19">
        <v>83.06</v>
      </c>
      <c r="P117" s="19">
        <v>711.56</v>
      </c>
      <c r="Q117" s="20">
        <v>4694.6099999999997</v>
      </c>
      <c r="R117" s="19">
        <v>722.38</v>
      </c>
      <c r="S117" s="19">
        <v>135.1</v>
      </c>
      <c r="T117" s="20">
        <v>3868.98</v>
      </c>
      <c r="U117" s="20">
        <v>1725.96</v>
      </c>
      <c r="V117" s="19" t="s">
        <v>101</v>
      </c>
      <c r="W117" s="20">
        <v>6096.75</v>
      </c>
      <c r="X117" s="19">
        <v>274.95</v>
      </c>
      <c r="Y117" s="19">
        <v>187.84</v>
      </c>
      <c r="Z117" s="20">
        <v>1547.69</v>
      </c>
      <c r="AA117" s="20">
        <v>1080.3499999999999</v>
      </c>
      <c r="AB117" s="19">
        <v>4.55</v>
      </c>
      <c r="AC117" s="19">
        <v>93.49</v>
      </c>
      <c r="AD117" s="20">
        <v>2003.1</v>
      </c>
      <c r="AG117" s="2" t="s">
        <v>245</v>
      </c>
      <c r="AH117" s="18" t="s">
        <v>246</v>
      </c>
      <c r="AI117" s="19">
        <v>26.66</v>
      </c>
      <c r="AJ117" s="19">
        <v>274.87</v>
      </c>
      <c r="AK117" s="19">
        <v>8.39</v>
      </c>
      <c r="AL117" s="19">
        <v>8.39</v>
      </c>
      <c r="AM117" s="19">
        <v>168.29</v>
      </c>
      <c r="AN117" s="19">
        <v>501.82</v>
      </c>
      <c r="AO117" s="19">
        <v>50.26</v>
      </c>
      <c r="AP117" s="19">
        <v>0</v>
      </c>
      <c r="AQ117" s="21">
        <v>-1045.8699999999999</v>
      </c>
      <c r="AR117" s="19">
        <v>870.31</v>
      </c>
      <c r="AS117" s="19">
        <v>109.93</v>
      </c>
      <c r="AT117" s="19">
        <v>711.56</v>
      </c>
      <c r="AU117" s="20">
        <v>4812.84</v>
      </c>
      <c r="AV117" s="19">
        <v>711.56</v>
      </c>
      <c r="AW117" s="19">
        <v>26.87</v>
      </c>
      <c r="AX117" s="20">
        <v>3942.54</v>
      </c>
      <c r="AY117" s="19">
        <v>787.83</v>
      </c>
      <c r="AZ117" s="20">
        <v>1499.39</v>
      </c>
      <c r="BA117" s="20">
        <v>6228.98</v>
      </c>
      <c r="BB117" s="19">
        <v>274.95</v>
      </c>
      <c r="BC117" s="19">
        <v>189.25</v>
      </c>
      <c r="BD117" s="20">
        <v>1547.69</v>
      </c>
      <c r="BE117" s="20">
        <v>1078.94</v>
      </c>
      <c r="BF117" s="19">
        <v>4.55</v>
      </c>
      <c r="BG117" s="19">
        <v>93.49</v>
      </c>
      <c r="BH117" s="20">
        <v>2002.33</v>
      </c>
      <c r="BJ117" s="12">
        <f t="shared" si="64"/>
        <v>0</v>
      </c>
      <c r="BK117" s="12">
        <f t="shared" si="65"/>
        <v>-0.17546476516171286</v>
      </c>
      <c r="BL117" s="12">
        <f t="shared" si="66"/>
        <v>0</v>
      </c>
      <c r="BM117" s="12">
        <f t="shared" si="67"/>
        <v>0</v>
      </c>
      <c r="BN117" s="12">
        <f t="shared" si="68"/>
        <v>0.28658862677520958</v>
      </c>
      <c r="BO117" s="12">
        <f t="shared" si="69"/>
        <v>0</v>
      </c>
      <c r="BP117" s="12">
        <f t="shared" si="70"/>
        <v>0</v>
      </c>
      <c r="BQ117" s="12" t="str">
        <f t="shared" si="71"/>
        <v/>
      </c>
      <c r="BR117" s="12">
        <f t="shared" si="72"/>
        <v>0</v>
      </c>
      <c r="BS117" s="12">
        <f t="shared" si="73"/>
        <v>-5.1326538819501055E-2</v>
      </c>
      <c r="BT117" s="12">
        <f t="shared" si="74"/>
        <v>-0.24442827253706906</v>
      </c>
      <c r="BU117" s="12">
        <f t="shared" si="75"/>
        <v>0</v>
      </c>
      <c r="BV117" s="12">
        <f t="shared" si="76"/>
        <v>-2.4565537188022138E-2</v>
      </c>
      <c r="BW117" s="12">
        <f t="shared" si="77"/>
        <v>1.5206026195963869E-2</v>
      </c>
      <c r="BX117" s="12">
        <f t="shared" si="78"/>
        <v>4.0279121697059912</v>
      </c>
      <c r="BY117" s="12">
        <f t="shared" si="79"/>
        <v>-1.8658022493113564E-2</v>
      </c>
      <c r="BZ117" s="12">
        <f t="shared" si="80"/>
        <v>1.1907771981264994</v>
      </c>
      <c r="CA117" s="12" t="str">
        <f t="shared" si="81"/>
        <v>N/A</v>
      </c>
      <c r="CB117" s="12">
        <f t="shared" si="82"/>
        <v>-2.1228194664294889E-2</v>
      </c>
      <c r="CC117" s="12">
        <f t="shared" si="83"/>
        <v>0</v>
      </c>
      <c r="CD117" s="12">
        <f t="shared" si="84"/>
        <v>-7.4504623513870364E-3</v>
      </c>
      <c r="CE117" s="12">
        <f t="shared" si="85"/>
        <v>0</v>
      </c>
      <c r="CF117" s="12">
        <f t="shared" si="86"/>
        <v>1.3068381930411834E-3</v>
      </c>
      <c r="CG117" s="12">
        <f t="shared" si="87"/>
        <v>0</v>
      </c>
      <c r="CH117" s="12">
        <f t="shared" si="88"/>
        <v>0</v>
      </c>
      <c r="CI117" s="12">
        <f t="shared" si="89"/>
        <v>3.8455199692357495E-4</v>
      </c>
    </row>
    <row r="118" spans="3:87" ht="15.75" thickBot="1" x14ac:dyDescent="0.3">
      <c r="C118" s="1" t="s">
        <v>247</v>
      </c>
      <c r="D118" s="15" t="s">
        <v>248</v>
      </c>
      <c r="E118" s="16">
        <v>58.24</v>
      </c>
      <c r="F118" s="16">
        <v>65.069999999999993</v>
      </c>
      <c r="G118" s="16">
        <v>10.79</v>
      </c>
      <c r="H118" s="16">
        <v>321.04000000000002</v>
      </c>
      <c r="I118" s="16">
        <v>19.45</v>
      </c>
      <c r="J118" s="16">
        <v>405.56</v>
      </c>
      <c r="K118" s="16" t="s">
        <v>101</v>
      </c>
      <c r="L118" s="16">
        <v>310.25</v>
      </c>
      <c r="M118" s="16">
        <v>257.39999999999998</v>
      </c>
      <c r="N118" s="16">
        <v>729.38</v>
      </c>
      <c r="O118" s="16">
        <v>0</v>
      </c>
      <c r="P118" s="16">
        <v>157.07</v>
      </c>
      <c r="Q118" s="17">
        <v>2350.92</v>
      </c>
      <c r="R118" s="16">
        <v>157.07</v>
      </c>
      <c r="S118" s="16">
        <v>46.88</v>
      </c>
      <c r="T118" s="17">
        <v>1621.54</v>
      </c>
      <c r="U118" s="16">
        <v>252.23</v>
      </c>
      <c r="V118" s="16">
        <v>0</v>
      </c>
      <c r="W118" s="17">
        <v>2279.33</v>
      </c>
      <c r="X118" s="16">
        <v>28.54</v>
      </c>
      <c r="Y118" s="16">
        <v>44.51</v>
      </c>
      <c r="Z118" s="16">
        <v>148.16</v>
      </c>
      <c r="AA118" s="16">
        <v>72.12</v>
      </c>
      <c r="AB118" s="16">
        <v>2.99</v>
      </c>
      <c r="AC118" s="16">
        <v>105.95</v>
      </c>
      <c r="AD118" s="16">
        <v>704.11</v>
      </c>
      <c r="AG118" s="1" t="s">
        <v>247</v>
      </c>
      <c r="AH118" s="15" t="s">
        <v>248</v>
      </c>
      <c r="AI118" s="16">
        <v>58.24</v>
      </c>
      <c r="AJ118" s="16">
        <v>65.069999999999993</v>
      </c>
      <c r="AK118" s="16">
        <v>321.04000000000002</v>
      </c>
      <c r="AL118" s="16">
        <v>321.04000000000002</v>
      </c>
      <c r="AM118" s="16">
        <v>19.45</v>
      </c>
      <c r="AN118" s="16">
        <v>405.56</v>
      </c>
      <c r="AO118" s="16">
        <v>0</v>
      </c>
      <c r="AP118" s="16">
        <v>0</v>
      </c>
      <c r="AQ118" s="16">
        <v>257.39999999999998</v>
      </c>
      <c r="AR118" s="16">
        <v>712.99</v>
      </c>
      <c r="AS118" s="16">
        <v>45.12</v>
      </c>
      <c r="AT118" s="16">
        <v>157.07</v>
      </c>
      <c r="AU118" s="17">
        <v>2285.8200000000002</v>
      </c>
      <c r="AV118" s="16" t="s">
        <v>101</v>
      </c>
      <c r="AW118" s="16">
        <v>45.12</v>
      </c>
      <c r="AX118" s="17">
        <v>1572.82</v>
      </c>
      <c r="AY118" s="16">
        <v>93.7</v>
      </c>
      <c r="AZ118" s="16">
        <v>255.83</v>
      </c>
      <c r="BA118" s="17">
        <v>2295.94</v>
      </c>
      <c r="BB118" s="16">
        <v>28.54</v>
      </c>
      <c r="BC118" s="16">
        <v>47.13</v>
      </c>
      <c r="BD118" s="16">
        <v>148.16</v>
      </c>
      <c r="BE118" s="16">
        <v>72.12</v>
      </c>
      <c r="BF118" s="16" t="s">
        <v>101</v>
      </c>
      <c r="BG118" s="16">
        <v>105.95</v>
      </c>
      <c r="BH118" s="16">
        <v>704.11</v>
      </c>
      <c r="BJ118" s="12">
        <f t="shared" si="64"/>
        <v>0</v>
      </c>
      <c r="BK118" s="12">
        <f t="shared" si="65"/>
        <v>0</v>
      </c>
      <c r="BL118" s="12">
        <f t="shared" si="66"/>
        <v>-0.96639048093695479</v>
      </c>
      <c r="BM118" s="12">
        <f t="shared" si="67"/>
        <v>0</v>
      </c>
      <c r="BN118" s="12">
        <f t="shared" si="68"/>
        <v>0</v>
      </c>
      <c r="BO118" s="12">
        <f t="shared" si="69"/>
        <v>0</v>
      </c>
      <c r="BP118" s="12" t="str">
        <f t="shared" si="70"/>
        <v>N/A</v>
      </c>
      <c r="BQ118" s="12" t="str">
        <f t="shared" si="71"/>
        <v/>
      </c>
      <c r="BR118" s="12">
        <f t="shared" si="72"/>
        <v>0</v>
      </c>
      <c r="BS118" s="12">
        <f t="shared" si="73"/>
        <v>2.2987699687232622E-2</v>
      </c>
      <c r="BT118" s="12">
        <f t="shared" si="74"/>
        <v>-1</v>
      </c>
      <c r="BU118" s="12">
        <f t="shared" si="75"/>
        <v>0</v>
      </c>
      <c r="BV118" s="12">
        <f t="shared" si="76"/>
        <v>2.8479932803107816E-2</v>
      </c>
      <c r="BW118" s="12" t="str">
        <f t="shared" si="77"/>
        <v>N/A</v>
      </c>
      <c r="BX118" s="12">
        <f t="shared" si="78"/>
        <v>3.9007092198581679E-2</v>
      </c>
      <c r="BY118" s="12">
        <f t="shared" si="79"/>
        <v>3.0976208339161523E-2</v>
      </c>
      <c r="BZ118" s="12">
        <f t="shared" si="80"/>
        <v>1.6918890074706507</v>
      </c>
      <c r="CA118" s="12">
        <f t="shared" si="81"/>
        <v>-1</v>
      </c>
      <c r="CB118" s="12">
        <f t="shared" si="82"/>
        <v>-7.2345096126205941E-3</v>
      </c>
      <c r="CC118" s="12">
        <f t="shared" si="83"/>
        <v>0</v>
      </c>
      <c r="CD118" s="12">
        <f t="shared" si="84"/>
        <v>-5.5590918735412782E-2</v>
      </c>
      <c r="CE118" s="12">
        <f t="shared" si="85"/>
        <v>0</v>
      </c>
      <c r="CF118" s="12">
        <f t="shared" si="86"/>
        <v>0</v>
      </c>
      <c r="CG118" s="12" t="str">
        <f t="shared" si="87"/>
        <v>N/A</v>
      </c>
      <c r="CH118" s="12">
        <f t="shared" si="88"/>
        <v>0</v>
      </c>
      <c r="CI118" s="12">
        <f t="shared" si="89"/>
        <v>0</v>
      </c>
    </row>
    <row r="119" spans="3:87" ht="15.75" thickBot="1" x14ac:dyDescent="0.3">
      <c r="C119" s="2" t="s">
        <v>249</v>
      </c>
      <c r="D119" s="18" t="s">
        <v>250</v>
      </c>
      <c r="E119" s="19">
        <v>1.69</v>
      </c>
      <c r="F119" s="19">
        <v>31.71</v>
      </c>
      <c r="G119" s="19">
        <v>43.01</v>
      </c>
      <c r="H119" s="19">
        <v>81.8</v>
      </c>
      <c r="I119" s="19">
        <v>52.8</v>
      </c>
      <c r="J119" s="19">
        <v>151.01</v>
      </c>
      <c r="K119" s="19">
        <v>0.56000000000000005</v>
      </c>
      <c r="L119" s="19">
        <v>38.79</v>
      </c>
      <c r="M119" s="23">
        <v>-34.81</v>
      </c>
      <c r="N119" s="19">
        <v>54.75</v>
      </c>
      <c r="O119" s="19" t="s">
        <v>101</v>
      </c>
      <c r="P119" s="19">
        <v>0</v>
      </c>
      <c r="Q119" s="19">
        <v>421.37</v>
      </c>
      <c r="R119" s="19">
        <v>0.04</v>
      </c>
      <c r="S119" s="19" t="s">
        <v>101</v>
      </c>
      <c r="T119" s="19">
        <v>339.84</v>
      </c>
      <c r="U119" s="19">
        <v>61.58</v>
      </c>
      <c r="V119" s="19">
        <v>0.09</v>
      </c>
      <c r="W119" s="19">
        <v>552.42999999999995</v>
      </c>
      <c r="X119" s="19">
        <v>27.59</v>
      </c>
      <c r="Y119" s="19">
        <v>105.32</v>
      </c>
      <c r="Z119" s="19">
        <v>185.82</v>
      </c>
      <c r="AA119" s="19">
        <v>40.71</v>
      </c>
      <c r="AB119" s="19">
        <v>12.21</v>
      </c>
      <c r="AC119" s="19">
        <v>3.16</v>
      </c>
      <c r="AD119" s="19">
        <v>201.1</v>
      </c>
      <c r="AG119" s="2" t="s">
        <v>249</v>
      </c>
      <c r="AH119" s="18" t="s">
        <v>250</v>
      </c>
      <c r="AI119" s="19">
        <v>1.69</v>
      </c>
      <c r="AJ119" s="19">
        <v>22.14</v>
      </c>
      <c r="AK119" s="19">
        <v>32.65</v>
      </c>
      <c r="AL119" s="19">
        <v>32.65</v>
      </c>
      <c r="AM119" s="19">
        <v>13.33</v>
      </c>
      <c r="AN119" s="19">
        <v>68.430000000000007</v>
      </c>
      <c r="AO119" s="19">
        <v>0.32</v>
      </c>
      <c r="AP119" s="19">
        <v>0</v>
      </c>
      <c r="AQ119" s="23">
        <v>-16.760000000000002</v>
      </c>
      <c r="AR119" s="19" t="s">
        <v>101</v>
      </c>
      <c r="AS119" s="19" t="s">
        <v>101</v>
      </c>
      <c r="AT119" s="19" t="s">
        <v>101</v>
      </c>
      <c r="AU119" s="19" t="s">
        <v>101</v>
      </c>
      <c r="AV119" s="19" t="s">
        <v>101</v>
      </c>
      <c r="AW119" s="19" t="s">
        <v>101</v>
      </c>
      <c r="AX119" s="19">
        <v>149.66999999999999</v>
      </c>
      <c r="AY119" s="19">
        <v>19.93</v>
      </c>
      <c r="AZ119" s="19">
        <v>19.95</v>
      </c>
      <c r="BA119" s="19">
        <v>253.08</v>
      </c>
      <c r="BB119" s="19">
        <v>17.73</v>
      </c>
      <c r="BC119" s="19">
        <v>38.450000000000003</v>
      </c>
      <c r="BD119" s="19">
        <v>85.19</v>
      </c>
      <c r="BE119" s="19">
        <v>22.3</v>
      </c>
      <c r="BF119" s="19">
        <v>6.71</v>
      </c>
      <c r="BG119" s="19" t="s">
        <v>101</v>
      </c>
      <c r="BH119" s="19">
        <v>87.17</v>
      </c>
      <c r="BJ119" s="12">
        <f t="shared" si="64"/>
        <v>0</v>
      </c>
      <c r="BK119" s="12">
        <f t="shared" si="65"/>
        <v>0.43224932249322495</v>
      </c>
      <c r="BL119" s="12">
        <f t="shared" si="66"/>
        <v>0.31730474732006125</v>
      </c>
      <c r="BM119" s="12">
        <f t="shared" si="67"/>
        <v>1.5053598774885146</v>
      </c>
      <c r="BN119" s="12">
        <f t="shared" si="68"/>
        <v>2.9609902475618903</v>
      </c>
      <c r="BO119" s="12">
        <f t="shared" si="69"/>
        <v>1.2067806517609232</v>
      </c>
      <c r="BP119" s="12">
        <f t="shared" si="70"/>
        <v>0.75000000000000011</v>
      </c>
      <c r="BQ119" s="12" t="str">
        <f t="shared" si="71"/>
        <v/>
      </c>
      <c r="BR119" s="12">
        <f t="shared" si="72"/>
        <v>1.0769689737470167</v>
      </c>
      <c r="BS119" s="12" t="str">
        <f t="shared" si="73"/>
        <v>N/A</v>
      </c>
      <c r="BT119" s="12" t="str">
        <f t="shared" si="74"/>
        <v>N/A</v>
      </c>
      <c r="BU119" s="12" t="str">
        <f t="shared" si="75"/>
        <v>N/A</v>
      </c>
      <c r="BV119" s="12" t="str">
        <f t="shared" si="76"/>
        <v>N/A</v>
      </c>
      <c r="BW119" s="12" t="str">
        <f t="shared" si="77"/>
        <v>N/A</v>
      </c>
      <c r="BX119" s="12" t="str">
        <f t="shared" si="78"/>
        <v>N/A</v>
      </c>
      <c r="BY119" s="12">
        <f t="shared" si="79"/>
        <v>1.270595309681299</v>
      </c>
      <c r="BZ119" s="12">
        <f t="shared" si="80"/>
        <v>2.0898143502257902</v>
      </c>
      <c r="CA119" s="12">
        <f t="shared" si="81"/>
        <v>-0.99548872180451131</v>
      </c>
      <c r="CB119" s="12">
        <f t="shared" si="82"/>
        <v>1.1828275644065114</v>
      </c>
      <c r="CC119" s="12">
        <f t="shared" si="83"/>
        <v>0.55611957134799772</v>
      </c>
      <c r="CD119" s="12">
        <f t="shared" si="84"/>
        <v>1.7391417425227564</v>
      </c>
      <c r="CE119" s="12">
        <f t="shared" si="85"/>
        <v>1.1812419298039676</v>
      </c>
      <c r="CF119" s="12">
        <f t="shared" si="86"/>
        <v>0.82556053811659191</v>
      </c>
      <c r="CG119" s="12">
        <f t="shared" si="87"/>
        <v>0.81967213114754112</v>
      </c>
      <c r="CH119" s="12" t="str">
        <f t="shared" si="88"/>
        <v>N/A</v>
      </c>
      <c r="CI119" s="12">
        <f t="shared" si="89"/>
        <v>1.3069863485143971</v>
      </c>
    </row>
    <row r="120" spans="3:87" ht="15.75" thickBot="1" x14ac:dyDescent="0.3">
      <c r="C120" s="1" t="s">
        <v>251</v>
      </c>
      <c r="D120" s="15" t="s">
        <v>252</v>
      </c>
      <c r="E120" s="16">
        <v>55.63</v>
      </c>
      <c r="F120" s="17">
        <v>2698.75</v>
      </c>
      <c r="G120" s="17">
        <v>2113.25</v>
      </c>
      <c r="H120" s="17">
        <v>2114</v>
      </c>
      <c r="I120" s="17">
        <v>2542.75</v>
      </c>
      <c r="J120" s="17">
        <v>9379</v>
      </c>
      <c r="K120" s="17">
        <v>2023.5</v>
      </c>
      <c r="L120" s="16">
        <v>0.75</v>
      </c>
      <c r="M120" s="22">
        <v>-1529</v>
      </c>
      <c r="N120" s="17">
        <v>30776.75</v>
      </c>
      <c r="O120" s="17">
        <v>1446.5</v>
      </c>
      <c r="P120" s="17">
        <v>5280.5</v>
      </c>
      <c r="Q120" s="17">
        <v>115072.25</v>
      </c>
      <c r="R120" s="17">
        <v>5820.25</v>
      </c>
      <c r="S120" s="17">
        <v>3155.5</v>
      </c>
      <c r="T120" s="17">
        <v>84295.5</v>
      </c>
      <c r="U120" s="17">
        <v>23828</v>
      </c>
      <c r="V120" s="16" t="s">
        <v>101</v>
      </c>
      <c r="W120" s="17">
        <v>117502.5</v>
      </c>
      <c r="X120" s="17">
        <v>2286.25</v>
      </c>
      <c r="Y120" s="17">
        <v>3511.25</v>
      </c>
      <c r="Z120" s="17">
        <v>10908</v>
      </c>
      <c r="AA120" s="17">
        <v>4470</v>
      </c>
      <c r="AB120" s="16">
        <v>640.5</v>
      </c>
      <c r="AC120" s="17">
        <v>10225.5</v>
      </c>
      <c r="AD120" s="17">
        <v>43585.25</v>
      </c>
      <c r="AG120" s="1" t="s">
        <v>251</v>
      </c>
      <c r="AH120" s="15" t="s">
        <v>252</v>
      </c>
      <c r="AI120" s="16">
        <v>55.63</v>
      </c>
      <c r="AJ120" s="17">
        <v>3272.5</v>
      </c>
      <c r="AK120" s="17">
        <v>2113.25</v>
      </c>
      <c r="AL120" s="17">
        <v>2113.25</v>
      </c>
      <c r="AM120" s="17">
        <v>1725.75</v>
      </c>
      <c r="AN120" s="17">
        <v>9379</v>
      </c>
      <c r="AO120" s="17">
        <v>2267.5</v>
      </c>
      <c r="AP120" s="16">
        <v>0</v>
      </c>
      <c r="AQ120" s="22">
        <v>-1529</v>
      </c>
      <c r="AR120" s="17">
        <v>30776.75</v>
      </c>
      <c r="AS120" s="17">
        <v>4602</v>
      </c>
      <c r="AT120" s="17">
        <v>5280.5</v>
      </c>
      <c r="AU120" s="17">
        <v>115072.25</v>
      </c>
      <c r="AV120" s="17">
        <v>5820.25</v>
      </c>
      <c r="AW120" s="17">
        <v>3155.5</v>
      </c>
      <c r="AX120" s="17">
        <v>84295.5</v>
      </c>
      <c r="AY120" s="17">
        <v>12609.25</v>
      </c>
      <c r="AZ120" s="17">
        <v>18429.5</v>
      </c>
      <c r="BA120" s="17">
        <v>117502.5</v>
      </c>
      <c r="BB120" s="17">
        <v>2286.25</v>
      </c>
      <c r="BC120" s="17">
        <v>3511.25</v>
      </c>
      <c r="BD120" s="17">
        <v>10908</v>
      </c>
      <c r="BE120" s="17">
        <v>4470</v>
      </c>
      <c r="BF120" s="16">
        <v>640.5</v>
      </c>
      <c r="BG120" s="17">
        <v>9429</v>
      </c>
      <c r="BH120" s="17">
        <v>43585.25</v>
      </c>
      <c r="BJ120" s="12">
        <f t="shared" si="64"/>
        <v>0</v>
      </c>
      <c r="BK120" s="12">
        <f t="shared" si="65"/>
        <v>-0.17532467532467533</v>
      </c>
      <c r="BL120" s="12">
        <f t="shared" si="66"/>
        <v>0</v>
      </c>
      <c r="BM120" s="12">
        <f t="shared" si="67"/>
        <v>3.549035845262037E-4</v>
      </c>
      <c r="BN120" s="12">
        <f t="shared" si="68"/>
        <v>0.473417354773287</v>
      </c>
      <c r="BO120" s="12">
        <f t="shared" si="69"/>
        <v>0</v>
      </c>
      <c r="BP120" s="12">
        <f t="shared" si="70"/>
        <v>-0.10760749724366042</v>
      </c>
      <c r="BQ120" s="12" t="str">
        <f t="shared" si="71"/>
        <v/>
      </c>
      <c r="BR120" s="12">
        <f t="shared" si="72"/>
        <v>0</v>
      </c>
      <c r="BS120" s="12">
        <f t="shared" si="73"/>
        <v>0</v>
      </c>
      <c r="BT120" s="12">
        <f t="shared" si="74"/>
        <v>-0.68568013906996961</v>
      </c>
      <c r="BU120" s="12">
        <f t="shared" si="75"/>
        <v>0</v>
      </c>
      <c r="BV120" s="12">
        <f t="shared" si="76"/>
        <v>0</v>
      </c>
      <c r="BW120" s="12">
        <f t="shared" si="77"/>
        <v>0</v>
      </c>
      <c r="BX120" s="12">
        <f t="shared" si="78"/>
        <v>0</v>
      </c>
      <c r="BY120" s="12">
        <f t="shared" si="79"/>
        <v>0</v>
      </c>
      <c r="BZ120" s="12">
        <f t="shared" si="80"/>
        <v>0.8897238138668041</v>
      </c>
      <c r="CA120" s="12" t="str">
        <f t="shared" si="81"/>
        <v>N/A</v>
      </c>
      <c r="CB120" s="12">
        <f t="shared" si="82"/>
        <v>0</v>
      </c>
      <c r="CC120" s="12">
        <f t="shared" si="83"/>
        <v>0</v>
      </c>
      <c r="CD120" s="12">
        <f t="shared" si="84"/>
        <v>0</v>
      </c>
      <c r="CE120" s="12">
        <f t="shared" si="85"/>
        <v>0</v>
      </c>
      <c r="CF120" s="12">
        <f t="shared" si="86"/>
        <v>0</v>
      </c>
      <c r="CG120" s="12">
        <f t="shared" si="87"/>
        <v>0</v>
      </c>
      <c r="CH120" s="12">
        <f t="shared" si="88"/>
        <v>8.4473433025771552E-2</v>
      </c>
      <c r="CI120" s="12">
        <f t="shared" si="89"/>
        <v>0</v>
      </c>
    </row>
    <row r="121" spans="3:87" ht="21.75" thickBot="1" x14ac:dyDescent="0.3">
      <c r="C121" s="2" t="s">
        <v>253</v>
      </c>
      <c r="D121" s="18" t="s">
        <v>254</v>
      </c>
      <c r="E121" s="19">
        <v>14.11</v>
      </c>
      <c r="F121" s="19">
        <v>103.65</v>
      </c>
      <c r="G121" s="19">
        <v>4.2</v>
      </c>
      <c r="H121" s="19">
        <v>4.2</v>
      </c>
      <c r="I121" s="19">
        <v>19.079999999999998</v>
      </c>
      <c r="J121" s="19">
        <v>174.15</v>
      </c>
      <c r="K121" s="19">
        <v>47.22</v>
      </c>
      <c r="L121" s="19">
        <v>0</v>
      </c>
      <c r="M121" s="23">
        <v>-25.8</v>
      </c>
      <c r="N121" s="19">
        <v>743.78</v>
      </c>
      <c r="O121" s="19" t="s">
        <v>101</v>
      </c>
      <c r="P121" s="20">
        <v>1099.02</v>
      </c>
      <c r="Q121" s="20">
        <v>1381.99</v>
      </c>
      <c r="R121" s="20">
        <v>1236.3399999999999</v>
      </c>
      <c r="S121" s="19" t="s">
        <v>101</v>
      </c>
      <c r="T121" s="19">
        <v>656.65</v>
      </c>
      <c r="U121" s="20">
        <v>1258.67</v>
      </c>
      <c r="V121" s="19">
        <v>137.33000000000001</v>
      </c>
      <c r="W121" s="20">
        <v>2089.4699999999998</v>
      </c>
      <c r="X121" s="19">
        <v>47.45</v>
      </c>
      <c r="Y121" s="19">
        <v>146.86000000000001</v>
      </c>
      <c r="Z121" s="19">
        <v>199.95</v>
      </c>
      <c r="AA121" s="19">
        <v>5.64</v>
      </c>
      <c r="AB121" s="19">
        <v>0</v>
      </c>
      <c r="AC121" s="19">
        <v>0</v>
      </c>
      <c r="AD121" s="20">
        <v>1273.5</v>
      </c>
      <c r="AG121" s="2" t="s">
        <v>253</v>
      </c>
      <c r="AH121" s="18" t="s">
        <v>254</v>
      </c>
      <c r="AI121" s="19">
        <v>14.11</v>
      </c>
      <c r="AJ121" s="19">
        <v>103.65</v>
      </c>
      <c r="AK121" s="19">
        <v>4.2</v>
      </c>
      <c r="AL121" s="19">
        <v>4.2</v>
      </c>
      <c r="AM121" s="19">
        <v>19.079999999999998</v>
      </c>
      <c r="AN121" s="19">
        <v>174.15</v>
      </c>
      <c r="AO121" s="19">
        <v>47.22</v>
      </c>
      <c r="AP121" s="19">
        <v>0</v>
      </c>
      <c r="AQ121" s="23">
        <v>-25.8</v>
      </c>
      <c r="AR121" s="19" t="s">
        <v>101</v>
      </c>
      <c r="AS121" s="19">
        <v>0.04</v>
      </c>
      <c r="AT121" s="20">
        <v>1099.02</v>
      </c>
      <c r="AU121" s="19" t="s">
        <v>101</v>
      </c>
      <c r="AV121" s="20">
        <v>1236.3399999999999</v>
      </c>
      <c r="AW121" s="19">
        <v>0.04</v>
      </c>
      <c r="AX121" s="19">
        <v>656.65</v>
      </c>
      <c r="AY121" s="19">
        <v>22.28</v>
      </c>
      <c r="AZ121" s="20">
        <v>1258.6199999999999</v>
      </c>
      <c r="BA121" s="20">
        <v>2089.4699999999998</v>
      </c>
      <c r="BB121" s="19">
        <v>47.45</v>
      </c>
      <c r="BC121" s="19">
        <v>146.86000000000001</v>
      </c>
      <c r="BD121" s="19">
        <v>199.95</v>
      </c>
      <c r="BE121" s="19">
        <v>5.64</v>
      </c>
      <c r="BF121" s="19" t="s">
        <v>101</v>
      </c>
      <c r="BG121" s="19" t="s">
        <v>101</v>
      </c>
      <c r="BH121" s="20">
        <v>1273.5</v>
      </c>
      <c r="BJ121" s="12">
        <f t="shared" si="64"/>
        <v>0</v>
      </c>
      <c r="BK121" s="12">
        <f t="shared" si="65"/>
        <v>0</v>
      </c>
      <c r="BL121" s="12">
        <f t="shared" si="66"/>
        <v>0</v>
      </c>
      <c r="BM121" s="12">
        <f t="shared" si="67"/>
        <v>0</v>
      </c>
      <c r="BN121" s="12">
        <f t="shared" si="68"/>
        <v>0</v>
      </c>
      <c r="BO121" s="12">
        <f t="shared" si="69"/>
        <v>0</v>
      </c>
      <c r="BP121" s="12">
        <f t="shared" si="70"/>
        <v>0</v>
      </c>
      <c r="BQ121" s="12" t="str">
        <f t="shared" si="71"/>
        <v/>
      </c>
      <c r="BR121" s="12">
        <f t="shared" si="72"/>
        <v>0</v>
      </c>
      <c r="BS121" s="12" t="str">
        <f t="shared" si="73"/>
        <v>N/A</v>
      </c>
      <c r="BT121" s="12" t="str">
        <f t="shared" si="74"/>
        <v>N/A</v>
      </c>
      <c r="BU121" s="12">
        <f t="shared" si="75"/>
        <v>0</v>
      </c>
      <c r="BV121" s="12" t="str">
        <f t="shared" si="76"/>
        <v>N/A</v>
      </c>
      <c r="BW121" s="12">
        <f t="shared" si="77"/>
        <v>0</v>
      </c>
      <c r="BX121" s="12" t="str">
        <f t="shared" si="78"/>
        <v>N/A</v>
      </c>
      <c r="BY121" s="12">
        <f t="shared" si="79"/>
        <v>0</v>
      </c>
      <c r="BZ121" s="12">
        <f t="shared" si="80"/>
        <v>55.49326750448833</v>
      </c>
      <c r="CA121" s="12">
        <f t="shared" si="81"/>
        <v>-0.89088843336352519</v>
      </c>
      <c r="CB121" s="12">
        <f t="shared" si="82"/>
        <v>0</v>
      </c>
      <c r="CC121" s="12">
        <f t="shared" si="83"/>
        <v>0</v>
      </c>
      <c r="CD121" s="12">
        <f t="shared" si="84"/>
        <v>0</v>
      </c>
      <c r="CE121" s="12">
        <f t="shared" si="85"/>
        <v>0</v>
      </c>
      <c r="CF121" s="12">
        <f t="shared" si="86"/>
        <v>0</v>
      </c>
      <c r="CG121" s="12" t="str">
        <f t="shared" si="87"/>
        <v>N/A</v>
      </c>
      <c r="CH121" s="12" t="str">
        <f t="shared" si="88"/>
        <v>N/A</v>
      </c>
      <c r="CI121" s="12">
        <f t="shared" si="89"/>
        <v>0</v>
      </c>
    </row>
    <row r="122" spans="3:87" ht="15.75" thickBot="1" x14ac:dyDescent="0.3">
      <c r="C122" s="1" t="s">
        <v>255</v>
      </c>
      <c r="D122" s="15" t="s">
        <v>256</v>
      </c>
      <c r="E122" s="16">
        <v>6.53</v>
      </c>
      <c r="F122" s="16">
        <v>114.96</v>
      </c>
      <c r="G122" s="16">
        <v>39.81</v>
      </c>
      <c r="H122" s="16">
        <v>41.26</v>
      </c>
      <c r="I122" s="16">
        <v>68.12</v>
      </c>
      <c r="J122" s="16">
        <v>226.53</v>
      </c>
      <c r="K122" s="16">
        <v>2.2000000000000002</v>
      </c>
      <c r="L122" s="16">
        <v>1.44</v>
      </c>
      <c r="M122" s="16">
        <v>96.6</v>
      </c>
      <c r="N122" s="16">
        <v>24.56</v>
      </c>
      <c r="O122" s="16">
        <v>0</v>
      </c>
      <c r="P122" s="16">
        <v>120.34</v>
      </c>
      <c r="Q122" s="16">
        <v>28.06</v>
      </c>
      <c r="R122" s="16">
        <v>142.75</v>
      </c>
      <c r="S122" s="16">
        <v>0</v>
      </c>
      <c r="T122" s="16">
        <v>3.49</v>
      </c>
      <c r="U122" s="16">
        <v>186.81</v>
      </c>
      <c r="V122" s="16" t="s">
        <v>101</v>
      </c>
      <c r="W122" s="16">
        <v>416.83</v>
      </c>
      <c r="X122" s="16">
        <v>50.93</v>
      </c>
      <c r="Y122" s="16">
        <v>77.52</v>
      </c>
      <c r="Z122" s="16">
        <v>129.93</v>
      </c>
      <c r="AA122" s="16">
        <v>1.48</v>
      </c>
      <c r="AB122" s="16" t="s">
        <v>101</v>
      </c>
      <c r="AC122" s="16">
        <v>0</v>
      </c>
      <c r="AD122" s="16">
        <v>111.75</v>
      </c>
      <c r="AG122" s="1" t="s">
        <v>255</v>
      </c>
      <c r="AH122" s="15" t="s">
        <v>256</v>
      </c>
      <c r="AI122" s="16">
        <v>6.53</v>
      </c>
      <c r="AJ122" s="16">
        <v>115.36</v>
      </c>
      <c r="AK122" s="16">
        <v>41.26</v>
      </c>
      <c r="AL122" s="16">
        <v>41.26</v>
      </c>
      <c r="AM122" s="16">
        <v>40.549999999999997</v>
      </c>
      <c r="AN122" s="16">
        <v>199.37</v>
      </c>
      <c r="AO122" s="16">
        <v>2.2000000000000002</v>
      </c>
      <c r="AP122" s="16">
        <v>0</v>
      </c>
      <c r="AQ122" s="16">
        <v>69.44</v>
      </c>
      <c r="AR122" s="16">
        <v>24.56</v>
      </c>
      <c r="AS122" s="16">
        <v>0.09</v>
      </c>
      <c r="AT122" s="16">
        <v>120.34</v>
      </c>
      <c r="AU122" s="16">
        <v>28.16</v>
      </c>
      <c r="AV122" s="16">
        <v>142.75</v>
      </c>
      <c r="AW122" s="16">
        <v>0.09</v>
      </c>
      <c r="AX122" s="16">
        <v>3.59</v>
      </c>
      <c r="AY122" s="16">
        <v>43.01</v>
      </c>
      <c r="AZ122" s="16">
        <v>185.76</v>
      </c>
      <c r="BA122" s="16">
        <v>417.04</v>
      </c>
      <c r="BB122" s="16">
        <v>50.93</v>
      </c>
      <c r="BC122" s="16">
        <v>77.37</v>
      </c>
      <c r="BD122" s="16">
        <v>129.93</v>
      </c>
      <c r="BE122" s="16">
        <v>1.63</v>
      </c>
      <c r="BF122" s="16" t="s">
        <v>101</v>
      </c>
      <c r="BG122" s="24">
        <v>-28.03</v>
      </c>
      <c r="BH122" s="16">
        <v>111.75</v>
      </c>
      <c r="BJ122" s="12">
        <f t="shared" si="64"/>
        <v>0</v>
      </c>
      <c r="BK122" s="12">
        <f t="shared" si="65"/>
        <v>-3.4674063800277885E-3</v>
      </c>
      <c r="BL122" s="12">
        <f t="shared" si="66"/>
        <v>-3.5142995637421133E-2</v>
      </c>
      <c r="BM122" s="12">
        <f t="shared" si="67"/>
        <v>0</v>
      </c>
      <c r="BN122" s="12">
        <f t="shared" si="68"/>
        <v>0.67990135635018523</v>
      </c>
      <c r="BO122" s="12">
        <f t="shared" si="69"/>
        <v>0.13622912173346038</v>
      </c>
      <c r="BP122" s="12">
        <f t="shared" si="70"/>
        <v>0</v>
      </c>
      <c r="BQ122" s="12" t="str">
        <f t="shared" si="71"/>
        <v/>
      </c>
      <c r="BR122" s="12">
        <f t="shared" si="72"/>
        <v>0.3911290322580645</v>
      </c>
      <c r="BS122" s="12">
        <f t="shared" si="73"/>
        <v>0</v>
      </c>
      <c r="BT122" s="12">
        <f t="shared" si="74"/>
        <v>-1</v>
      </c>
      <c r="BU122" s="12">
        <f t="shared" si="75"/>
        <v>0</v>
      </c>
      <c r="BV122" s="12">
        <f t="shared" si="76"/>
        <v>-3.5511363636364143E-3</v>
      </c>
      <c r="BW122" s="12">
        <f t="shared" si="77"/>
        <v>0</v>
      </c>
      <c r="BX122" s="12">
        <f t="shared" si="78"/>
        <v>-1</v>
      </c>
      <c r="BY122" s="12">
        <f t="shared" si="79"/>
        <v>-2.785515320334252E-2</v>
      </c>
      <c r="BZ122" s="12">
        <f t="shared" si="80"/>
        <v>3.3434085096489192</v>
      </c>
      <c r="CA122" s="12" t="str">
        <f t="shared" si="81"/>
        <v>N/A</v>
      </c>
      <c r="CB122" s="12">
        <f t="shared" si="82"/>
        <v>-5.0354882025713688E-4</v>
      </c>
      <c r="CC122" s="12">
        <f t="shared" si="83"/>
        <v>0</v>
      </c>
      <c r="CD122" s="12">
        <f t="shared" si="84"/>
        <v>1.9387359441642945E-3</v>
      </c>
      <c r="CE122" s="12">
        <f t="shared" si="85"/>
        <v>0</v>
      </c>
      <c r="CF122" s="12">
        <f t="shared" si="86"/>
        <v>-9.2024539877300568E-2</v>
      </c>
      <c r="CG122" s="12" t="str">
        <f t="shared" si="87"/>
        <v>N/A</v>
      </c>
      <c r="CH122" s="12">
        <f t="shared" si="88"/>
        <v>-1</v>
      </c>
      <c r="CI122" s="12">
        <f t="shared" si="89"/>
        <v>0</v>
      </c>
    </row>
    <row r="123" spans="3:87" ht="15.75" thickBot="1" x14ac:dyDescent="0.3">
      <c r="C123" s="2" t="s">
        <v>257</v>
      </c>
      <c r="D123" s="18" t="s">
        <v>258</v>
      </c>
      <c r="E123" s="19">
        <v>72.569999999999993</v>
      </c>
      <c r="F123" s="19">
        <v>391.15</v>
      </c>
      <c r="G123" s="19">
        <v>11.05</v>
      </c>
      <c r="H123" s="19">
        <v>11.05</v>
      </c>
      <c r="I123" s="19">
        <v>139.69999999999999</v>
      </c>
      <c r="J123" s="19">
        <v>708.57</v>
      </c>
      <c r="K123" s="19">
        <v>166.68</v>
      </c>
      <c r="L123" s="19">
        <v>0</v>
      </c>
      <c r="M123" s="23">
        <v>-610.82000000000005</v>
      </c>
      <c r="N123" s="20">
        <v>1781.8</v>
      </c>
      <c r="O123" s="19">
        <v>0</v>
      </c>
      <c r="P123" s="20">
        <v>1171.5999999999999</v>
      </c>
      <c r="Q123" s="20">
        <v>6079.82</v>
      </c>
      <c r="R123" s="20">
        <v>1171.5999999999999</v>
      </c>
      <c r="S123" s="19">
        <v>508.1</v>
      </c>
      <c r="T123" s="20">
        <v>4298.03</v>
      </c>
      <c r="U123" s="20">
        <v>2539.85</v>
      </c>
      <c r="V123" s="19">
        <v>0</v>
      </c>
      <c r="W123" s="20">
        <v>7546.45</v>
      </c>
      <c r="X123" s="19">
        <v>307.95</v>
      </c>
      <c r="Y123" s="19">
        <v>286.3</v>
      </c>
      <c r="Z123" s="20">
        <v>1319.4</v>
      </c>
      <c r="AA123" s="19">
        <v>670.18</v>
      </c>
      <c r="AB123" s="19">
        <v>54.98</v>
      </c>
      <c r="AC123" s="19">
        <v>476.82</v>
      </c>
      <c r="AD123" s="20">
        <v>2178.25</v>
      </c>
      <c r="AG123" s="2" t="s">
        <v>257</v>
      </c>
      <c r="AH123" s="18" t="s">
        <v>258</v>
      </c>
      <c r="AI123" s="19">
        <v>72.569999999999993</v>
      </c>
      <c r="AJ123" s="19">
        <v>409.92</v>
      </c>
      <c r="AK123" s="19">
        <v>11.05</v>
      </c>
      <c r="AL123" s="19">
        <v>11.05</v>
      </c>
      <c r="AM123" s="19">
        <v>120.92</v>
      </c>
      <c r="AN123" s="19">
        <v>708.57</v>
      </c>
      <c r="AO123" s="19">
        <v>166.68</v>
      </c>
      <c r="AP123" s="19">
        <v>0</v>
      </c>
      <c r="AQ123" s="23">
        <v>-610.82000000000005</v>
      </c>
      <c r="AR123" s="20">
        <v>1790.73</v>
      </c>
      <c r="AS123" s="19">
        <v>72.55</v>
      </c>
      <c r="AT123" s="20">
        <v>1171.5999999999999</v>
      </c>
      <c r="AU123" s="20">
        <v>6524.3</v>
      </c>
      <c r="AV123" s="20">
        <v>1171.5999999999999</v>
      </c>
      <c r="AW123" s="19">
        <v>72.55</v>
      </c>
      <c r="AX123" s="20">
        <v>4733.57</v>
      </c>
      <c r="AY123" s="19">
        <v>860.15</v>
      </c>
      <c r="AZ123" s="20">
        <v>2031.75</v>
      </c>
      <c r="BA123" s="20">
        <v>7546.45</v>
      </c>
      <c r="BB123" s="19">
        <v>307.95</v>
      </c>
      <c r="BC123" s="19">
        <v>286.3</v>
      </c>
      <c r="BD123" s="20">
        <v>1319.4</v>
      </c>
      <c r="BE123" s="19">
        <v>670.18</v>
      </c>
      <c r="BF123" s="19">
        <v>54.98</v>
      </c>
      <c r="BG123" s="19">
        <v>476.82</v>
      </c>
      <c r="BH123" s="20">
        <v>2178.25</v>
      </c>
      <c r="BJ123" s="12">
        <f t="shared" si="64"/>
        <v>0</v>
      </c>
      <c r="BK123" s="12">
        <f t="shared" si="65"/>
        <v>-4.5789422326307665E-2</v>
      </c>
      <c r="BL123" s="12">
        <f t="shared" si="66"/>
        <v>0</v>
      </c>
      <c r="BM123" s="12">
        <f t="shared" si="67"/>
        <v>0</v>
      </c>
      <c r="BN123" s="12">
        <f t="shared" si="68"/>
        <v>0.15530929540191851</v>
      </c>
      <c r="BO123" s="12">
        <f t="shared" si="69"/>
        <v>0</v>
      </c>
      <c r="BP123" s="12">
        <f t="shared" si="70"/>
        <v>0</v>
      </c>
      <c r="BQ123" s="12" t="str">
        <f t="shared" si="71"/>
        <v/>
      </c>
      <c r="BR123" s="12">
        <f t="shared" si="72"/>
        <v>0</v>
      </c>
      <c r="BS123" s="12">
        <f t="shared" si="73"/>
        <v>-4.9867930955532457E-3</v>
      </c>
      <c r="BT123" s="12">
        <f t="shared" si="74"/>
        <v>-1</v>
      </c>
      <c r="BU123" s="12">
        <f t="shared" si="75"/>
        <v>0</v>
      </c>
      <c r="BV123" s="12">
        <f t="shared" si="76"/>
        <v>-6.8126848857348751E-2</v>
      </c>
      <c r="BW123" s="12">
        <f t="shared" si="77"/>
        <v>0</v>
      </c>
      <c r="BX123" s="12">
        <f t="shared" si="78"/>
        <v>6.0034458993797388</v>
      </c>
      <c r="BY123" s="12">
        <f t="shared" si="79"/>
        <v>-9.2010892413125822E-2</v>
      </c>
      <c r="BZ123" s="12">
        <f t="shared" si="80"/>
        <v>1.9527989304191127</v>
      </c>
      <c r="CA123" s="12">
        <f t="shared" si="81"/>
        <v>-1</v>
      </c>
      <c r="CB123" s="12">
        <f t="shared" si="82"/>
        <v>0</v>
      </c>
      <c r="CC123" s="12">
        <f t="shared" si="83"/>
        <v>0</v>
      </c>
      <c r="CD123" s="12">
        <f t="shared" si="84"/>
        <v>0</v>
      </c>
      <c r="CE123" s="12">
        <f t="shared" si="85"/>
        <v>0</v>
      </c>
      <c r="CF123" s="12">
        <f t="shared" si="86"/>
        <v>0</v>
      </c>
      <c r="CG123" s="12">
        <f t="shared" si="87"/>
        <v>0</v>
      </c>
      <c r="CH123" s="12">
        <f t="shared" si="88"/>
        <v>0</v>
      </c>
      <c r="CI123" s="12">
        <f t="shared" si="89"/>
        <v>0</v>
      </c>
    </row>
    <row r="124" spans="3:87" ht="15.75" thickBot="1" x14ac:dyDescent="0.3">
      <c r="C124" s="1" t="s">
        <v>259</v>
      </c>
      <c r="D124" s="15" t="s">
        <v>260</v>
      </c>
      <c r="E124" s="16">
        <v>124.22</v>
      </c>
      <c r="F124" s="17">
        <v>1495</v>
      </c>
      <c r="G124" s="16">
        <v>657.25</v>
      </c>
      <c r="H124" s="16">
        <v>690.25</v>
      </c>
      <c r="I124" s="17">
        <v>1373.25</v>
      </c>
      <c r="J124" s="17">
        <v>3803</v>
      </c>
      <c r="K124" s="16">
        <v>244.5</v>
      </c>
      <c r="L124" s="16">
        <v>33</v>
      </c>
      <c r="M124" s="22">
        <v>-5947.5</v>
      </c>
      <c r="N124" s="17">
        <v>12749.5</v>
      </c>
      <c r="O124" s="16" t="s">
        <v>101</v>
      </c>
      <c r="P124" s="17">
        <v>1602</v>
      </c>
      <c r="Q124" s="17">
        <v>49270.25</v>
      </c>
      <c r="R124" s="17">
        <v>1816.75</v>
      </c>
      <c r="S124" s="17">
        <v>14482.75</v>
      </c>
      <c r="T124" s="17">
        <v>36674.75</v>
      </c>
      <c r="U124" s="17">
        <v>24839.75</v>
      </c>
      <c r="V124" s="16" t="s">
        <v>101</v>
      </c>
      <c r="W124" s="17">
        <v>65317.5</v>
      </c>
      <c r="X124" s="17">
        <v>1235.75</v>
      </c>
      <c r="Y124" s="17">
        <v>2824.25</v>
      </c>
      <c r="Z124" s="17">
        <v>9750.5</v>
      </c>
      <c r="AA124" s="17">
        <v>5690.5</v>
      </c>
      <c r="AB124" s="16">
        <v>0</v>
      </c>
      <c r="AC124" s="17">
        <v>2529</v>
      </c>
      <c r="AD124" s="17">
        <v>21129.75</v>
      </c>
      <c r="AG124" s="1" t="s">
        <v>259</v>
      </c>
      <c r="AH124" s="15" t="s">
        <v>260</v>
      </c>
      <c r="AI124" s="16">
        <v>124.22</v>
      </c>
      <c r="AJ124" s="17">
        <v>1749.25</v>
      </c>
      <c r="AK124" s="16">
        <v>690.25</v>
      </c>
      <c r="AL124" s="16">
        <v>690.25</v>
      </c>
      <c r="AM124" s="17">
        <v>1119</v>
      </c>
      <c r="AN124" s="17">
        <v>3803</v>
      </c>
      <c r="AO124" s="16">
        <v>244.5</v>
      </c>
      <c r="AP124" s="16" t="s">
        <v>101</v>
      </c>
      <c r="AQ124" s="22">
        <v>-5947.5</v>
      </c>
      <c r="AR124" s="17">
        <v>12632</v>
      </c>
      <c r="AS124" s="17">
        <v>14470.25</v>
      </c>
      <c r="AT124" s="17">
        <v>1602</v>
      </c>
      <c r="AU124" s="17">
        <v>48719.5</v>
      </c>
      <c r="AV124" s="17">
        <v>1816.75</v>
      </c>
      <c r="AW124" s="17">
        <v>1048</v>
      </c>
      <c r="AX124" s="17">
        <v>36674.75</v>
      </c>
      <c r="AY124" s="17">
        <v>7285.75</v>
      </c>
      <c r="AZ124" s="17">
        <v>9102.5</v>
      </c>
      <c r="BA124" s="17">
        <v>65317.5</v>
      </c>
      <c r="BB124" s="17">
        <v>1103</v>
      </c>
      <c r="BC124" s="17">
        <v>2957</v>
      </c>
      <c r="BD124" s="17">
        <v>9750.5</v>
      </c>
      <c r="BE124" s="17">
        <v>5690.5</v>
      </c>
      <c r="BF124" s="16" t="s">
        <v>101</v>
      </c>
      <c r="BG124" s="17">
        <v>2347.25</v>
      </c>
      <c r="BH124" s="17">
        <v>21129.75</v>
      </c>
      <c r="BJ124" s="12">
        <f t="shared" si="64"/>
        <v>0</v>
      </c>
      <c r="BK124" s="12">
        <f t="shared" si="65"/>
        <v>-0.14534800628840933</v>
      </c>
      <c r="BL124" s="12">
        <f t="shared" si="66"/>
        <v>-4.7808764940239043E-2</v>
      </c>
      <c r="BM124" s="12">
        <f t="shared" si="67"/>
        <v>0</v>
      </c>
      <c r="BN124" s="12">
        <f t="shared" si="68"/>
        <v>0.22721179624664881</v>
      </c>
      <c r="BO124" s="12">
        <f t="shared" si="69"/>
        <v>0</v>
      </c>
      <c r="BP124" s="12">
        <f t="shared" si="70"/>
        <v>0</v>
      </c>
      <c r="BQ124" s="12" t="str">
        <f t="shared" si="71"/>
        <v>N/A</v>
      </c>
      <c r="BR124" s="12">
        <f t="shared" si="72"/>
        <v>0</v>
      </c>
      <c r="BS124" s="12">
        <f t="shared" si="73"/>
        <v>9.301773274224193E-3</v>
      </c>
      <c r="BT124" s="12" t="str">
        <f t="shared" si="74"/>
        <v>N/A</v>
      </c>
      <c r="BU124" s="12">
        <f t="shared" si="75"/>
        <v>0</v>
      </c>
      <c r="BV124" s="12">
        <f t="shared" si="76"/>
        <v>1.1304508461704246E-2</v>
      </c>
      <c r="BW124" s="12">
        <f t="shared" si="77"/>
        <v>0</v>
      </c>
      <c r="BX124" s="12">
        <f t="shared" si="78"/>
        <v>12.819417938931299</v>
      </c>
      <c r="BY124" s="12">
        <f t="shared" si="79"/>
        <v>0</v>
      </c>
      <c r="BZ124" s="12">
        <f t="shared" si="80"/>
        <v>2.4093607384277527</v>
      </c>
      <c r="CA124" s="12" t="str">
        <f t="shared" si="81"/>
        <v>N/A</v>
      </c>
      <c r="CB124" s="12">
        <f t="shared" si="82"/>
        <v>0</v>
      </c>
      <c r="CC124" s="12">
        <f t="shared" si="83"/>
        <v>0.12035358114233907</v>
      </c>
      <c r="CD124" s="12">
        <f t="shared" si="84"/>
        <v>-4.4893473114643222E-2</v>
      </c>
      <c r="CE124" s="12">
        <f t="shared" si="85"/>
        <v>0</v>
      </c>
      <c r="CF124" s="12">
        <f t="shared" si="86"/>
        <v>0</v>
      </c>
      <c r="CG124" s="12" t="str">
        <f t="shared" si="87"/>
        <v>N/A</v>
      </c>
      <c r="CH124" s="12">
        <f t="shared" si="88"/>
        <v>7.7431036319096813E-2</v>
      </c>
      <c r="CI124" s="12">
        <f t="shared" si="89"/>
        <v>0</v>
      </c>
    </row>
    <row r="125" spans="3:87" ht="21.75" thickBot="1" x14ac:dyDescent="0.3">
      <c r="C125" s="2" t="s">
        <v>261</v>
      </c>
      <c r="D125" s="18" t="s">
        <v>262</v>
      </c>
      <c r="E125" s="19">
        <v>15.3</v>
      </c>
      <c r="F125" s="20">
        <v>2896.51</v>
      </c>
      <c r="G125" s="19">
        <v>333.73</v>
      </c>
      <c r="H125" s="19">
        <v>557.85</v>
      </c>
      <c r="I125" s="20">
        <v>5133.1499999999996</v>
      </c>
      <c r="J125" s="20">
        <v>8860.92</v>
      </c>
      <c r="K125" s="19">
        <v>273.41000000000003</v>
      </c>
      <c r="L125" s="19">
        <v>448.25</v>
      </c>
      <c r="M125" s="23">
        <v>-339.11</v>
      </c>
      <c r="N125" s="20">
        <v>15394.71</v>
      </c>
      <c r="O125" s="20">
        <v>3252.74</v>
      </c>
      <c r="P125" s="19">
        <v>560.37</v>
      </c>
      <c r="Q125" s="20">
        <v>32136.26</v>
      </c>
      <c r="R125" s="20">
        <v>1162.29</v>
      </c>
      <c r="S125" s="19">
        <v>1.43</v>
      </c>
      <c r="T125" s="20">
        <v>16170.86</v>
      </c>
      <c r="U125" s="20">
        <v>5997.85</v>
      </c>
      <c r="V125" s="19">
        <v>510.08</v>
      </c>
      <c r="W125" s="20">
        <v>31029.63</v>
      </c>
      <c r="X125" s="20">
        <v>3283.96</v>
      </c>
      <c r="Y125" s="20">
        <v>4735.22</v>
      </c>
      <c r="Z125" s="20">
        <v>9200.0300000000007</v>
      </c>
      <c r="AA125" s="20">
        <v>1144.43</v>
      </c>
      <c r="AB125" s="19">
        <v>36.42</v>
      </c>
      <c r="AC125" s="20">
        <v>1092.26</v>
      </c>
      <c r="AD125" s="20">
        <v>11098.96</v>
      </c>
      <c r="AG125" s="2" t="s">
        <v>261</v>
      </c>
      <c r="AH125" s="18" t="s">
        <v>262</v>
      </c>
      <c r="AI125" s="19">
        <v>15.3</v>
      </c>
      <c r="AJ125" s="20">
        <v>1443.05</v>
      </c>
      <c r="AK125" s="19">
        <v>280.45</v>
      </c>
      <c r="AL125" s="19">
        <v>753.53</v>
      </c>
      <c r="AM125" s="20">
        <v>1493.42</v>
      </c>
      <c r="AN125" s="20">
        <v>3823.64</v>
      </c>
      <c r="AO125" s="19">
        <v>133.65</v>
      </c>
      <c r="AP125" s="19" t="s">
        <v>101</v>
      </c>
      <c r="AQ125" s="23">
        <v>-206.85</v>
      </c>
      <c r="AR125" s="19" t="s">
        <v>101</v>
      </c>
      <c r="AS125" s="20">
        <v>1922.56</v>
      </c>
      <c r="AT125" s="19">
        <v>120.04</v>
      </c>
      <c r="AU125" s="19" t="s">
        <v>101</v>
      </c>
      <c r="AV125" s="19">
        <v>624.45000000000005</v>
      </c>
      <c r="AW125" s="19">
        <v>197.18</v>
      </c>
      <c r="AX125" s="20">
        <v>7888.32</v>
      </c>
      <c r="AY125" s="19">
        <v>356.03</v>
      </c>
      <c r="AZ125" s="19">
        <v>980.49</v>
      </c>
      <c r="BA125" s="20">
        <v>14713.66</v>
      </c>
      <c r="BB125" s="20">
        <v>1836.56</v>
      </c>
      <c r="BC125" s="20">
        <v>1564.33</v>
      </c>
      <c r="BD125" s="20">
        <v>4030.49</v>
      </c>
      <c r="BE125" s="19">
        <v>625.53</v>
      </c>
      <c r="BF125" s="19">
        <v>4.07</v>
      </c>
      <c r="BG125" s="19">
        <v>390.91</v>
      </c>
      <c r="BH125" s="20">
        <v>6239.5</v>
      </c>
      <c r="BJ125" s="12">
        <f t="shared" si="64"/>
        <v>0</v>
      </c>
      <c r="BK125" s="12">
        <f t="shared" si="65"/>
        <v>1.0072138872526941</v>
      </c>
      <c r="BL125" s="12">
        <f t="shared" si="66"/>
        <v>0.18998038866108052</v>
      </c>
      <c r="BM125" s="12">
        <f t="shared" si="67"/>
        <v>-0.25968441866946235</v>
      </c>
      <c r="BN125" s="12">
        <f t="shared" si="68"/>
        <v>2.4371777530768299</v>
      </c>
      <c r="BO125" s="12">
        <f t="shared" si="69"/>
        <v>1.3174043581508721</v>
      </c>
      <c r="BP125" s="12">
        <f t="shared" si="70"/>
        <v>1.0457164234942014</v>
      </c>
      <c r="BQ125" s="12" t="str">
        <f t="shared" si="71"/>
        <v>N/A</v>
      </c>
      <c r="BR125" s="12">
        <f t="shared" si="72"/>
        <v>0.63940053178631873</v>
      </c>
      <c r="BS125" s="12" t="str">
        <f t="shared" si="73"/>
        <v>N/A</v>
      </c>
      <c r="BT125" s="12">
        <f t="shared" si="74"/>
        <v>0.69187957723035942</v>
      </c>
      <c r="BU125" s="12">
        <f t="shared" si="75"/>
        <v>3.6681939353548816</v>
      </c>
      <c r="BV125" s="12" t="str">
        <f t="shared" si="76"/>
        <v>N/A</v>
      </c>
      <c r="BW125" s="12">
        <f t="shared" si="77"/>
        <v>0.86130194571222651</v>
      </c>
      <c r="BX125" s="12">
        <f t="shared" si="78"/>
        <v>-0.99274774317882131</v>
      </c>
      <c r="BY125" s="12">
        <f t="shared" si="79"/>
        <v>1.0499751531378039</v>
      </c>
      <c r="BZ125" s="12">
        <f t="shared" si="80"/>
        <v>15.846473611774291</v>
      </c>
      <c r="CA125" s="12">
        <f t="shared" si="81"/>
        <v>-0.47977031892217159</v>
      </c>
      <c r="CB125" s="12">
        <f t="shared" si="82"/>
        <v>1.1088994852402463</v>
      </c>
      <c r="CC125" s="12">
        <f t="shared" si="83"/>
        <v>0.78810384632138353</v>
      </c>
      <c r="CD125" s="12">
        <f t="shared" si="84"/>
        <v>2.026995582773456</v>
      </c>
      <c r="CE125" s="12">
        <f t="shared" si="85"/>
        <v>1.2826083180953187</v>
      </c>
      <c r="CF125" s="12">
        <f t="shared" si="86"/>
        <v>0.82953655300305362</v>
      </c>
      <c r="CG125" s="12">
        <f t="shared" si="87"/>
        <v>7.9484029484029479</v>
      </c>
      <c r="CH125" s="12">
        <f t="shared" si="88"/>
        <v>1.794146990355836</v>
      </c>
      <c r="CI125" s="12">
        <f t="shared" si="89"/>
        <v>0.77882202099527187</v>
      </c>
    </row>
    <row r="126" spans="3:87" ht="21.75" thickBot="1" x14ac:dyDescent="0.3">
      <c r="C126" s="1" t="s">
        <v>263</v>
      </c>
      <c r="D126" s="15" t="s">
        <v>264</v>
      </c>
      <c r="E126" s="16">
        <v>1.48</v>
      </c>
      <c r="F126" s="16">
        <v>9.35</v>
      </c>
      <c r="G126" s="16">
        <v>1.3</v>
      </c>
      <c r="H126" s="16">
        <v>4.7</v>
      </c>
      <c r="I126" s="16">
        <v>36.29</v>
      </c>
      <c r="J126" s="16">
        <v>50.33</v>
      </c>
      <c r="K126" s="16">
        <v>0</v>
      </c>
      <c r="L126" s="16">
        <v>3.4</v>
      </c>
      <c r="M126" s="16">
        <v>16.079999999999998</v>
      </c>
      <c r="N126" s="16">
        <v>1.22</v>
      </c>
      <c r="O126" s="16">
        <v>0</v>
      </c>
      <c r="P126" s="16">
        <v>0</v>
      </c>
      <c r="Q126" s="16">
        <v>1.54</v>
      </c>
      <c r="R126" s="16">
        <v>1.43</v>
      </c>
      <c r="S126" s="16">
        <v>0</v>
      </c>
      <c r="T126" s="16">
        <v>1.1399999999999999</v>
      </c>
      <c r="U126" s="16">
        <v>1.43</v>
      </c>
      <c r="V126" s="16" t="s">
        <v>101</v>
      </c>
      <c r="W126" s="16">
        <v>52.91</v>
      </c>
      <c r="X126" s="16">
        <v>1.4</v>
      </c>
      <c r="Y126" s="16">
        <v>28.09</v>
      </c>
      <c r="Z126" s="16">
        <v>34.26</v>
      </c>
      <c r="AA126" s="16">
        <v>4.7699999999999996</v>
      </c>
      <c r="AB126" s="16" t="s">
        <v>101</v>
      </c>
      <c r="AC126" s="16">
        <v>0</v>
      </c>
      <c r="AD126" s="16">
        <v>8.5500000000000007</v>
      </c>
      <c r="AG126" s="1" t="s">
        <v>263</v>
      </c>
      <c r="AH126" s="15" t="s">
        <v>264</v>
      </c>
      <c r="AI126" s="16">
        <v>1.48</v>
      </c>
      <c r="AJ126" s="16">
        <v>41.89</v>
      </c>
      <c r="AK126" s="16">
        <v>4.7</v>
      </c>
      <c r="AL126" s="16">
        <v>4.7</v>
      </c>
      <c r="AM126" s="16">
        <v>3.75</v>
      </c>
      <c r="AN126" s="16">
        <v>50.33</v>
      </c>
      <c r="AO126" s="16">
        <v>0</v>
      </c>
      <c r="AP126" s="16">
        <v>0</v>
      </c>
      <c r="AQ126" s="16">
        <v>16.079999999999998</v>
      </c>
      <c r="AR126" s="16" t="s">
        <v>101</v>
      </c>
      <c r="AS126" s="16">
        <v>0</v>
      </c>
      <c r="AT126" s="16">
        <v>0</v>
      </c>
      <c r="AU126" s="16" t="s">
        <v>101</v>
      </c>
      <c r="AV126" s="16">
        <v>1.43</v>
      </c>
      <c r="AW126" s="16">
        <v>0</v>
      </c>
      <c r="AX126" s="16">
        <v>1.1399999999999999</v>
      </c>
      <c r="AY126" s="16">
        <v>0.01</v>
      </c>
      <c r="AZ126" s="16">
        <v>1.43</v>
      </c>
      <c r="BA126" s="16">
        <v>52.96</v>
      </c>
      <c r="BB126" s="16">
        <v>1.4</v>
      </c>
      <c r="BC126" s="16">
        <v>28.09</v>
      </c>
      <c r="BD126" s="16">
        <v>34.26</v>
      </c>
      <c r="BE126" s="16">
        <v>4.7699999999999996</v>
      </c>
      <c r="BF126" s="16" t="s">
        <v>101</v>
      </c>
      <c r="BG126" s="16" t="s">
        <v>101</v>
      </c>
      <c r="BH126" s="16">
        <v>8.5500000000000007</v>
      </c>
      <c r="BJ126" s="12">
        <f t="shared" si="64"/>
        <v>0</v>
      </c>
      <c r="BK126" s="12">
        <f t="shared" si="65"/>
        <v>-0.77679637144903313</v>
      </c>
      <c r="BL126" s="12">
        <f t="shared" si="66"/>
        <v>-0.72340425531914898</v>
      </c>
      <c r="BM126" s="12">
        <f t="shared" si="67"/>
        <v>0</v>
      </c>
      <c r="BN126" s="12">
        <f t="shared" si="68"/>
        <v>8.6773333333333333</v>
      </c>
      <c r="BO126" s="12">
        <f t="shared" si="69"/>
        <v>0</v>
      </c>
      <c r="BP126" s="12" t="str">
        <f t="shared" si="70"/>
        <v/>
      </c>
      <c r="BQ126" s="12" t="str">
        <f t="shared" si="71"/>
        <v/>
      </c>
      <c r="BR126" s="12">
        <f t="shared" si="72"/>
        <v>0</v>
      </c>
      <c r="BS126" s="12" t="str">
        <f t="shared" si="73"/>
        <v>N/A</v>
      </c>
      <c r="BT126" s="12" t="str">
        <f t="shared" si="74"/>
        <v/>
      </c>
      <c r="BU126" s="12" t="str">
        <f t="shared" si="75"/>
        <v/>
      </c>
      <c r="BV126" s="12" t="str">
        <f t="shared" si="76"/>
        <v>N/A</v>
      </c>
      <c r="BW126" s="12">
        <f t="shared" si="77"/>
        <v>0</v>
      </c>
      <c r="BX126" s="12" t="str">
        <f t="shared" si="78"/>
        <v/>
      </c>
      <c r="BY126" s="12">
        <f t="shared" si="79"/>
        <v>0</v>
      </c>
      <c r="BZ126" s="12">
        <f t="shared" si="80"/>
        <v>142</v>
      </c>
      <c r="CA126" s="12" t="str">
        <f t="shared" si="81"/>
        <v>N/A</v>
      </c>
      <c r="CB126" s="12">
        <f t="shared" si="82"/>
        <v>-9.4410876132938564E-4</v>
      </c>
      <c r="CC126" s="12">
        <f t="shared" si="83"/>
        <v>0</v>
      </c>
      <c r="CD126" s="12">
        <f t="shared" si="84"/>
        <v>0</v>
      </c>
      <c r="CE126" s="12">
        <f t="shared" si="85"/>
        <v>0</v>
      </c>
      <c r="CF126" s="12">
        <f t="shared" si="86"/>
        <v>0</v>
      </c>
      <c r="CG126" s="12" t="str">
        <f t="shared" si="87"/>
        <v>N/A</v>
      </c>
      <c r="CH126" s="12" t="str">
        <f t="shared" si="88"/>
        <v>N/A</v>
      </c>
      <c r="CI126" s="12">
        <f t="shared" si="89"/>
        <v>0</v>
      </c>
    </row>
    <row r="127" spans="3:87" ht="15.75" thickBot="1" x14ac:dyDescent="0.3">
      <c r="C127" s="2" t="s">
        <v>265</v>
      </c>
      <c r="D127" s="18" t="s">
        <v>266</v>
      </c>
      <c r="E127" s="19">
        <v>6.77</v>
      </c>
      <c r="F127" s="19">
        <v>220.43</v>
      </c>
      <c r="G127" s="19">
        <v>15.52</v>
      </c>
      <c r="H127" s="19">
        <v>15.52</v>
      </c>
      <c r="I127" s="19">
        <v>39.450000000000003</v>
      </c>
      <c r="J127" s="19">
        <v>357.84</v>
      </c>
      <c r="K127" s="19">
        <v>82.44</v>
      </c>
      <c r="L127" s="19">
        <v>0</v>
      </c>
      <c r="M127" s="19">
        <v>15.87</v>
      </c>
      <c r="N127" s="19">
        <v>941.89</v>
      </c>
      <c r="O127" s="19" t="s">
        <v>101</v>
      </c>
      <c r="P127" s="19">
        <v>805.69</v>
      </c>
      <c r="Q127" s="20">
        <v>2178.1999999999998</v>
      </c>
      <c r="R127" s="20">
        <v>1109.72</v>
      </c>
      <c r="S127" s="19" t="s">
        <v>101</v>
      </c>
      <c r="T127" s="20">
        <v>1206.3499999999999</v>
      </c>
      <c r="U127" s="20">
        <v>1153.8900000000001</v>
      </c>
      <c r="V127" s="19">
        <v>304.02999999999997</v>
      </c>
      <c r="W127" s="20">
        <v>2718.08</v>
      </c>
      <c r="X127" s="19">
        <v>167.83</v>
      </c>
      <c r="Y127" s="19">
        <v>125.51</v>
      </c>
      <c r="Z127" s="19">
        <v>341.96</v>
      </c>
      <c r="AA127" s="19">
        <v>44.25</v>
      </c>
      <c r="AB127" s="19">
        <v>4.38</v>
      </c>
      <c r="AC127" s="19">
        <v>21.64</v>
      </c>
      <c r="AD127" s="20">
        <v>1411.43</v>
      </c>
      <c r="AG127" s="2" t="s">
        <v>265</v>
      </c>
      <c r="AH127" s="18" t="s">
        <v>266</v>
      </c>
      <c r="AI127" s="19">
        <v>6.77</v>
      </c>
      <c r="AJ127" s="19">
        <v>220.51</v>
      </c>
      <c r="AK127" s="19">
        <v>15.52</v>
      </c>
      <c r="AL127" s="19">
        <v>16.57</v>
      </c>
      <c r="AM127" s="19">
        <v>38.42</v>
      </c>
      <c r="AN127" s="19">
        <v>357.97</v>
      </c>
      <c r="AO127" s="19">
        <v>82.47</v>
      </c>
      <c r="AP127" s="19">
        <v>1.04</v>
      </c>
      <c r="AQ127" s="19">
        <v>15.89</v>
      </c>
      <c r="AR127" s="19" t="s">
        <v>101</v>
      </c>
      <c r="AS127" s="19">
        <v>1.22</v>
      </c>
      <c r="AT127" s="19">
        <v>805.99</v>
      </c>
      <c r="AU127" s="19" t="s">
        <v>101</v>
      </c>
      <c r="AV127" s="20">
        <v>1110.1400000000001</v>
      </c>
      <c r="AW127" s="19">
        <v>1.22</v>
      </c>
      <c r="AX127" s="20">
        <v>1206.8</v>
      </c>
      <c r="AY127" s="19">
        <v>8.77</v>
      </c>
      <c r="AZ127" s="20">
        <v>1118.9000000000001</v>
      </c>
      <c r="BA127" s="20">
        <v>2719.1</v>
      </c>
      <c r="BB127" s="19">
        <v>167.89</v>
      </c>
      <c r="BC127" s="19">
        <v>125.56</v>
      </c>
      <c r="BD127" s="19">
        <v>342.09</v>
      </c>
      <c r="BE127" s="19">
        <v>44.26</v>
      </c>
      <c r="BF127" s="19">
        <v>4.38</v>
      </c>
      <c r="BG127" s="23">
        <v>-9.44</v>
      </c>
      <c r="BH127" s="20">
        <v>1411.96</v>
      </c>
      <c r="BJ127" s="12">
        <f t="shared" si="64"/>
        <v>0</v>
      </c>
      <c r="BK127" s="12">
        <f t="shared" si="65"/>
        <v>-3.6279533807983351E-4</v>
      </c>
      <c r="BL127" s="12">
        <f t="shared" si="66"/>
        <v>0</v>
      </c>
      <c r="BM127" s="12">
        <f t="shared" si="67"/>
        <v>-6.3367531683765882E-2</v>
      </c>
      <c r="BN127" s="12">
        <f t="shared" si="68"/>
        <v>2.6808953669963588E-2</v>
      </c>
      <c r="BO127" s="12">
        <f t="shared" si="69"/>
        <v>-3.6315892393231914E-4</v>
      </c>
      <c r="BP127" s="12">
        <f t="shared" si="70"/>
        <v>-3.6376864314297485E-4</v>
      </c>
      <c r="BQ127" s="12">
        <f t="shared" si="71"/>
        <v>-1</v>
      </c>
      <c r="BR127" s="12">
        <f t="shared" si="72"/>
        <v>-1.2586532410321805E-3</v>
      </c>
      <c r="BS127" s="12" t="str">
        <f t="shared" si="73"/>
        <v>N/A</v>
      </c>
      <c r="BT127" s="12" t="str">
        <f t="shared" si="74"/>
        <v>N/A</v>
      </c>
      <c r="BU127" s="12">
        <f t="shared" si="75"/>
        <v>-3.7221305475248394E-4</v>
      </c>
      <c r="BV127" s="12" t="str">
        <f t="shared" si="76"/>
        <v>N/A</v>
      </c>
      <c r="BW127" s="12">
        <f t="shared" si="77"/>
        <v>-3.7833066099777753E-4</v>
      </c>
      <c r="BX127" s="12" t="str">
        <f t="shared" si="78"/>
        <v>N/A</v>
      </c>
      <c r="BY127" s="12">
        <f t="shared" si="79"/>
        <v>-3.7288697381508576E-4</v>
      </c>
      <c r="BZ127" s="12">
        <f t="shared" si="80"/>
        <v>130.57240592930447</v>
      </c>
      <c r="CA127" s="12">
        <f t="shared" si="81"/>
        <v>-0.72827777281258388</v>
      </c>
      <c r="CB127" s="12">
        <f t="shared" si="82"/>
        <v>-3.7512412195210982E-4</v>
      </c>
      <c r="CC127" s="12">
        <f t="shared" si="83"/>
        <v>-3.5737685389227385E-4</v>
      </c>
      <c r="CD127" s="12">
        <f t="shared" si="84"/>
        <v>-3.9821599235423031E-4</v>
      </c>
      <c r="CE127" s="12">
        <f t="shared" si="85"/>
        <v>-3.8001695460257668E-4</v>
      </c>
      <c r="CF127" s="12">
        <f t="shared" si="86"/>
        <v>-2.2593764121098083E-4</v>
      </c>
      <c r="CG127" s="12">
        <f t="shared" si="87"/>
        <v>0</v>
      </c>
      <c r="CH127" s="12">
        <f t="shared" si="88"/>
        <v>-3.2923728813559321</v>
      </c>
      <c r="CI127" s="12">
        <f t="shared" si="89"/>
        <v>-3.7536474121077981E-4</v>
      </c>
    </row>
    <row r="128" spans="3:87" ht="21.75" thickBot="1" x14ac:dyDescent="0.3">
      <c r="C128" s="1" t="s">
        <v>267</v>
      </c>
      <c r="D128" s="15" t="s">
        <v>268</v>
      </c>
      <c r="E128" s="16">
        <v>73.47</v>
      </c>
      <c r="F128" s="16">
        <v>438.78</v>
      </c>
      <c r="G128" s="16">
        <v>53.38</v>
      </c>
      <c r="H128" s="16">
        <v>53.38</v>
      </c>
      <c r="I128" s="16">
        <v>309.77</v>
      </c>
      <c r="J128" s="16">
        <v>801.93</v>
      </c>
      <c r="K128" s="16" t="s">
        <v>101</v>
      </c>
      <c r="L128" s="16">
        <v>0</v>
      </c>
      <c r="M128" s="24">
        <v>-88.87</v>
      </c>
      <c r="N128" s="17">
        <v>2289.1799999999998</v>
      </c>
      <c r="O128" s="16" t="s">
        <v>101</v>
      </c>
      <c r="P128" s="16">
        <v>348.33</v>
      </c>
      <c r="Q128" s="17">
        <v>7811.93</v>
      </c>
      <c r="R128" s="16">
        <v>385.96</v>
      </c>
      <c r="S128" s="16">
        <v>649.07000000000005</v>
      </c>
      <c r="T128" s="17">
        <v>5522.76</v>
      </c>
      <c r="U128" s="17">
        <v>1486.95</v>
      </c>
      <c r="V128" s="16">
        <v>0</v>
      </c>
      <c r="W128" s="17">
        <v>7811.64</v>
      </c>
      <c r="X128" s="16">
        <v>214.02</v>
      </c>
      <c r="Y128" s="16">
        <v>434.66</v>
      </c>
      <c r="Z128" s="16">
        <v>890.8</v>
      </c>
      <c r="AA128" s="16">
        <v>188.09</v>
      </c>
      <c r="AB128" s="16">
        <v>54.03</v>
      </c>
      <c r="AC128" s="16">
        <v>574.33000000000004</v>
      </c>
      <c r="AD128" s="17">
        <v>2373.65</v>
      </c>
      <c r="AG128" s="1" t="s">
        <v>267</v>
      </c>
      <c r="AH128" s="15" t="s">
        <v>268</v>
      </c>
      <c r="AI128" s="16">
        <v>73.47</v>
      </c>
      <c r="AJ128" s="16">
        <v>509.89</v>
      </c>
      <c r="AK128" s="16">
        <v>53.38</v>
      </c>
      <c r="AL128" s="16">
        <v>53.38</v>
      </c>
      <c r="AM128" s="16">
        <v>125.99</v>
      </c>
      <c r="AN128" s="16">
        <v>747.51</v>
      </c>
      <c r="AO128" s="16">
        <v>58.25</v>
      </c>
      <c r="AP128" s="16">
        <v>0</v>
      </c>
      <c r="AQ128" s="24">
        <v>-143.29</v>
      </c>
      <c r="AR128" s="17">
        <v>2618.58</v>
      </c>
      <c r="AS128" s="16">
        <v>0.52</v>
      </c>
      <c r="AT128" s="16">
        <v>348.33</v>
      </c>
      <c r="AU128" s="17">
        <v>8663.9699999999993</v>
      </c>
      <c r="AV128" s="16">
        <v>385.96</v>
      </c>
      <c r="AW128" s="16">
        <v>0.52</v>
      </c>
      <c r="AX128" s="17">
        <v>6045.39</v>
      </c>
      <c r="AY128" s="16">
        <v>631.30999999999995</v>
      </c>
      <c r="AZ128" s="17">
        <v>1017.27</v>
      </c>
      <c r="BA128" s="17">
        <v>7811.64</v>
      </c>
      <c r="BB128" s="16">
        <v>214.02</v>
      </c>
      <c r="BC128" s="16">
        <v>487.84</v>
      </c>
      <c r="BD128" s="16">
        <v>890.8</v>
      </c>
      <c r="BE128" s="16">
        <v>188.09</v>
      </c>
      <c r="BF128" s="16">
        <v>0.85</v>
      </c>
      <c r="BG128" s="16">
        <v>573.37</v>
      </c>
      <c r="BH128" s="17">
        <v>2373.65</v>
      </c>
      <c r="BJ128" s="12">
        <f t="shared" si="64"/>
        <v>0</v>
      </c>
      <c r="BK128" s="12">
        <f t="shared" si="65"/>
        <v>-0.13946145247014066</v>
      </c>
      <c r="BL128" s="12">
        <f t="shared" si="66"/>
        <v>0</v>
      </c>
      <c r="BM128" s="12">
        <f t="shared" si="67"/>
        <v>0</v>
      </c>
      <c r="BN128" s="12">
        <f t="shared" si="68"/>
        <v>1.4586871973966187</v>
      </c>
      <c r="BO128" s="12">
        <f t="shared" si="69"/>
        <v>7.2801701649476205E-2</v>
      </c>
      <c r="BP128" s="12" t="str">
        <f t="shared" si="70"/>
        <v>N/A</v>
      </c>
      <c r="BQ128" s="12" t="str">
        <f t="shared" si="71"/>
        <v/>
      </c>
      <c r="BR128" s="12">
        <f t="shared" si="72"/>
        <v>-0.37978923860702068</v>
      </c>
      <c r="BS128" s="12">
        <f t="shared" si="73"/>
        <v>-0.12579336892514267</v>
      </c>
      <c r="BT128" s="12" t="str">
        <f t="shared" si="74"/>
        <v>N/A</v>
      </c>
      <c r="BU128" s="12">
        <f t="shared" si="75"/>
        <v>0</v>
      </c>
      <c r="BV128" s="12">
        <f t="shared" si="76"/>
        <v>-9.8342907466207649E-2</v>
      </c>
      <c r="BW128" s="12">
        <f t="shared" si="77"/>
        <v>0</v>
      </c>
      <c r="BX128" s="12">
        <f t="shared" si="78"/>
        <v>1247.2115384615386</v>
      </c>
      <c r="BY128" s="12">
        <f t="shared" si="79"/>
        <v>-8.6450998198627393E-2</v>
      </c>
      <c r="BZ128" s="12">
        <f t="shared" si="80"/>
        <v>1.3553404824887934</v>
      </c>
      <c r="CA128" s="12">
        <f t="shared" si="81"/>
        <v>-1</v>
      </c>
      <c r="CB128" s="12">
        <f t="shared" si="82"/>
        <v>0</v>
      </c>
      <c r="CC128" s="12">
        <f t="shared" si="83"/>
        <v>0</v>
      </c>
      <c r="CD128" s="12">
        <f t="shared" si="84"/>
        <v>-0.10901115119711371</v>
      </c>
      <c r="CE128" s="12">
        <f t="shared" si="85"/>
        <v>0</v>
      </c>
      <c r="CF128" s="12">
        <f t="shared" si="86"/>
        <v>0</v>
      </c>
      <c r="CG128" s="12">
        <f t="shared" si="87"/>
        <v>62.564705882352939</v>
      </c>
      <c r="CH128" s="12">
        <f t="shared" si="88"/>
        <v>1.6743115265884794E-3</v>
      </c>
      <c r="CI128" s="12">
        <f t="shared" si="89"/>
        <v>0</v>
      </c>
    </row>
    <row r="129" spans="3:87" ht="15.75" thickBot="1" x14ac:dyDescent="0.3">
      <c r="C129" s="2" t="s">
        <v>269</v>
      </c>
      <c r="D129" s="18" t="s">
        <v>270</v>
      </c>
      <c r="E129" s="19">
        <v>5.69</v>
      </c>
      <c r="F129" s="19">
        <v>407.47</v>
      </c>
      <c r="G129" s="19">
        <v>200.93</v>
      </c>
      <c r="H129" s="19">
        <v>222.03</v>
      </c>
      <c r="I129" s="19">
        <v>189.93</v>
      </c>
      <c r="J129" s="20">
        <v>1007.38</v>
      </c>
      <c r="K129" s="19">
        <v>187.95</v>
      </c>
      <c r="L129" s="19">
        <v>21.1</v>
      </c>
      <c r="M129" s="19">
        <v>375.1</v>
      </c>
      <c r="N129" s="20">
        <v>5483.65</v>
      </c>
      <c r="O129" s="19">
        <v>0</v>
      </c>
      <c r="P129" s="19">
        <v>352.53</v>
      </c>
      <c r="Q129" s="20">
        <v>10149.31</v>
      </c>
      <c r="R129" s="19">
        <v>613.78</v>
      </c>
      <c r="S129" s="19">
        <v>272.98</v>
      </c>
      <c r="T129" s="20">
        <v>4665.6499999999996</v>
      </c>
      <c r="U129" s="20">
        <v>1411.52</v>
      </c>
      <c r="V129" s="19">
        <v>261.25</v>
      </c>
      <c r="W129" s="20">
        <v>7084.55</v>
      </c>
      <c r="X129" s="19">
        <v>302.26</v>
      </c>
      <c r="Y129" s="19">
        <v>162.47999999999999</v>
      </c>
      <c r="Z129" s="19">
        <v>632.29</v>
      </c>
      <c r="AA129" s="19">
        <v>158.04</v>
      </c>
      <c r="AB129" s="19">
        <v>9.5</v>
      </c>
      <c r="AC129" s="19">
        <v>346.97</v>
      </c>
      <c r="AD129" s="20">
        <v>2413.9299999999998</v>
      </c>
      <c r="AG129" s="2" t="s">
        <v>269</v>
      </c>
      <c r="AH129" s="18" t="s">
        <v>270</v>
      </c>
      <c r="AI129" s="19">
        <v>5.69</v>
      </c>
      <c r="AJ129" s="19">
        <v>407.63</v>
      </c>
      <c r="AK129" s="19">
        <v>222.09</v>
      </c>
      <c r="AL129" s="19">
        <v>222.09</v>
      </c>
      <c r="AM129" s="19">
        <v>189.98</v>
      </c>
      <c r="AN129" s="20">
        <v>1007.73</v>
      </c>
      <c r="AO129" s="19">
        <v>188.03</v>
      </c>
      <c r="AP129" s="19">
        <v>0</v>
      </c>
      <c r="AQ129" s="19">
        <v>375.22</v>
      </c>
      <c r="AR129" s="20">
        <v>5480.75</v>
      </c>
      <c r="AS129" s="19">
        <v>477.92</v>
      </c>
      <c r="AT129" s="19">
        <v>352.67</v>
      </c>
      <c r="AU129" s="20">
        <v>10148.16</v>
      </c>
      <c r="AV129" s="19">
        <v>614.02</v>
      </c>
      <c r="AW129" s="19">
        <v>477.92</v>
      </c>
      <c r="AX129" s="20">
        <v>4667.41</v>
      </c>
      <c r="AY129" s="19">
        <v>159.46</v>
      </c>
      <c r="AZ129" s="19">
        <v>773.48</v>
      </c>
      <c r="BA129" s="20">
        <v>7087.2</v>
      </c>
      <c r="BB129" s="19">
        <v>302.38</v>
      </c>
      <c r="BC129" s="19">
        <v>162.54</v>
      </c>
      <c r="BD129" s="19">
        <v>632.51</v>
      </c>
      <c r="BE129" s="19">
        <v>158.09</v>
      </c>
      <c r="BF129" s="19">
        <v>9.51</v>
      </c>
      <c r="BG129" s="19">
        <v>333.24</v>
      </c>
      <c r="BH129" s="20">
        <v>2414.85</v>
      </c>
      <c r="BJ129" s="12">
        <f t="shared" si="64"/>
        <v>0</v>
      </c>
      <c r="BK129" s="12">
        <f t="shared" si="65"/>
        <v>-3.9251281799663459E-4</v>
      </c>
      <c r="BL129" s="12">
        <f t="shared" si="66"/>
        <v>-9.5276689630330036E-2</v>
      </c>
      <c r="BM129" s="12">
        <f t="shared" si="67"/>
        <v>-2.701607456436682E-4</v>
      </c>
      <c r="BN129" s="12">
        <f t="shared" si="68"/>
        <v>-2.6318559848396121E-4</v>
      </c>
      <c r="BO129" s="12">
        <f t="shared" si="69"/>
        <v>-3.4731525309360912E-4</v>
      </c>
      <c r="BP129" s="12">
        <f t="shared" si="70"/>
        <v>-4.2546402169873159E-4</v>
      </c>
      <c r="BQ129" s="12" t="str">
        <f t="shared" si="71"/>
        <v/>
      </c>
      <c r="BR129" s="12">
        <f t="shared" si="72"/>
        <v>-3.1981237673899188E-4</v>
      </c>
      <c r="BS129" s="12">
        <f t="shared" si="73"/>
        <v>5.2912466359524447E-4</v>
      </c>
      <c r="BT129" s="12">
        <f t="shared" si="74"/>
        <v>-1</v>
      </c>
      <c r="BU129" s="12">
        <f t="shared" si="75"/>
        <v>-3.9697167323572518E-4</v>
      </c>
      <c r="BV129" s="12">
        <f t="shared" si="76"/>
        <v>1.1332103553744089E-4</v>
      </c>
      <c r="BW129" s="12">
        <f t="shared" si="77"/>
        <v>-3.9086674701151284E-4</v>
      </c>
      <c r="BX129" s="12">
        <f t="shared" si="78"/>
        <v>-0.42881653833277533</v>
      </c>
      <c r="BY129" s="12">
        <f t="shared" si="79"/>
        <v>-3.770827932408377E-4</v>
      </c>
      <c r="BZ129" s="12">
        <f t="shared" si="80"/>
        <v>7.8518750783895639</v>
      </c>
      <c r="CA129" s="12">
        <f t="shared" si="81"/>
        <v>-0.66224078192067026</v>
      </c>
      <c r="CB129" s="12">
        <f t="shared" si="82"/>
        <v>-3.7391353425889436E-4</v>
      </c>
      <c r="CC129" s="12">
        <f t="shared" si="83"/>
        <v>-3.9685164362723906E-4</v>
      </c>
      <c r="CD129" s="12">
        <f t="shared" si="84"/>
        <v>-3.6913990402363898E-4</v>
      </c>
      <c r="CE129" s="12">
        <f t="shared" si="85"/>
        <v>-3.4782058781683653E-4</v>
      </c>
      <c r="CF129" s="12">
        <f t="shared" si="86"/>
        <v>-3.1627553924986631E-4</v>
      </c>
      <c r="CG129" s="12">
        <f t="shared" si="87"/>
        <v>-1.0515247108306822E-3</v>
      </c>
      <c r="CH129" s="12">
        <f t="shared" si="88"/>
        <v>4.1201536430200511E-2</v>
      </c>
      <c r="CI129" s="12">
        <f t="shared" si="89"/>
        <v>-3.8097604406073785E-4</v>
      </c>
    </row>
    <row r="130" spans="3:87" ht="15.75" thickBot="1" x14ac:dyDescent="0.3">
      <c r="C130" s="1" t="s">
        <v>271</v>
      </c>
      <c r="D130" s="15" t="s">
        <v>272</v>
      </c>
      <c r="E130" s="16">
        <v>16.850000000000001</v>
      </c>
      <c r="F130" s="16">
        <v>165.39</v>
      </c>
      <c r="G130" s="16">
        <v>241.83</v>
      </c>
      <c r="H130" s="16">
        <v>273.14999999999998</v>
      </c>
      <c r="I130" s="16">
        <v>117.7</v>
      </c>
      <c r="J130" s="16">
        <v>556.24</v>
      </c>
      <c r="K130" s="16">
        <v>0</v>
      </c>
      <c r="L130" s="16">
        <v>31.32</v>
      </c>
      <c r="M130" s="24">
        <v>-174.01</v>
      </c>
      <c r="N130" s="17">
        <v>1046.8800000000001</v>
      </c>
      <c r="O130" s="16">
        <v>0</v>
      </c>
      <c r="P130" s="16">
        <v>134.81</v>
      </c>
      <c r="Q130" s="17">
        <v>7938.61</v>
      </c>
      <c r="R130" s="17">
        <v>2028.27</v>
      </c>
      <c r="S130" s="16">
        <v>0</v>
      </c>
      <c r="T130" s="17">
        <v>6891.73</v>
      </c>
      <c r="U130" s="17">
        <v>2231.2199999999998</v>
      </c>
      <c r="V130" s="16" t="s">
        <v>101</v>
      </c>
      <c r="W130" s="17">
        <v>9679.19</v>
      </c>
      <c r="X130" s="16" t="s">
        <v>101</v>
      </c>
      <c r="Y130" s="16">
        <v>204.11</v>
      </c>
      <c r="Z130" s="16">
        <v>730.25</v>
      </c>
      <c r="AA130" s="16">
        <v>526.15</v>
      </c>
      <c r="AB130" s="16" t="s">
        <v>101</v>
      </c>
      <c r="AC130" s="16">
        <v>169.19</v>
      </c>
      <c r="AD130" s="17">
        <v>5703.51</v>
      </c>
      <c r="AG130" s="1" t="s">
        <v>271</v>
      </c>
      <c r="AH130" s="15" t="s">
        <v>272</v>
      </c>
      <c r="AI130" s="16">
        <v>16.850000000000001</v>
      </c>
      <c r="AJ130" s="16">
        <v>177.67</v>
      </c>
      <c r="AK130" s="16">
        <v>273.14999999999998</v>
      </c>
      <c r="AL130" s="16">
        <v>273.14999999999998</v>
      </c>
      <c r="AM130" s="16">
        <v>105.42</v>
      </c>
      <c r="AN130" s="16">
        <v>556.24</v>
      </c>
      <c r="AO130" s="16">
        <v>0</v>
      </c>
      <c r="AP130" s="16">
        <v>0</v>
      </c>
      <c r="AQ130" s="24">
        <v>-174.01</v>
      </c>
      <c r="AR130" s="17">
        <v>1046.8800000000001</v>
      </c>
      <c r="AS130" s="16">
        <v>164.67</v>
      </c>
      <c r="AT130" s="16">
        <v>134.81</v>
      </c>
      <c r="AU130" s="17">
        <v>7938.61</v>
      </c>
      <c r="AV130" s="17">
        <v>2028.27</v>
      </c>
      <c r="AW130" s="16">
        <v>164.67</v>
      </c>
      <c r="AX130" s="17">
        <v>6891.73</v>
      </c>
      <c r="AY130" s="16">
        <v>38.28</v>
      </c>
      <c r="AZ130" s="17">
        <v>2066.5500000000002</v>
      </c>
      <c r="BA130" s="17">
        <v>9767.6</v>
      </c>
      <c r="BB130" s="16">
        <v>172.96</v>
      </c>
      <c r="BC130" s="16">
        <v>44.22</v>
      </c>
      <c r="BD130" s="16">
        <v>730.25</v>
      </c>
      <c r="BE130" s="16">
        <v>513.08000000000004</v>
      </c>
      <c r="BF130" s="16" t="s">
        <v>101</v>
      </c>
      <c r="BG130" s="16">
        <v>169.19</v>
      </c>
      <c r="BH130" s="17">
        <v>5641.8</v>
      </c>
      <c r="BJ130" s="12">
        <f t="shared" si="64"/>
        <v>0</v>
      </c>
      <c r="BK130" s="12">
        <f t="shared" si="65"/>
        <v>-6.9116902121911419E-2</v>
      </c>
      <c r="BL130" s="12">
        <f t="shared" si="66"/>
        <v>-0.11466227347611191</v>
      </c>
      <c r="BM130" s="12">
        <f t="shared" si="67"/>
        <v>0</v>
      </c>
      <c r="BN130" s="12">
        <f t="shared" si="68"/>
        <v>0.11648643521153482</v>
      </c>
      <c r="BO130" s="12">
        <f t="shared" si="69"/>
        <v>0</v>
      </c>
      <c r="BP130" s="12" t="str">
        <f t="shared" si="70"/>
        <v/>
      </c>
      <c r="BQ130" s="12" t="str">
        <f t="shared" si="71"/>
        <v/>
      </c>
      <c r="BR130" s="12">
        <f t="shared" si="72"/>
        <v>0</v>
      </c>
      <c r="BS130" s="12">
        <f t="shared" si="73"/>
        <v>0</v>
      </c>
      <c r="BT130" s="12">
        <f t="shared" si="74"/>
        <v>-1</v>
      </c>
      <c r="BU130" s="12">
        <f t="shared" si="75"/>
        <v>0</v>
      </c>
      <c r="BV130" s="12">
        <f t="shared" si="76"/>
        <v>0</v>
      </c>
      <c r="BW130" s="12">
        <f t="shared" si="77"/>
        <v>0</v>
      </c>
      <c r="BX130" s="12">
        <f t="shared" si="78"/>
        <v>-1</v>
      </c>
      <c r="BY130" s="12">
        <f t="shared" si="79"/>
        <v>0</v>
      </c>
      <c r="BZ130" s="12">
        <f t="shared" si="80"/>
        <v>57.286833855799358</v>
      </c>
      <c r="CA130" s="12" t="str">
        <f t="shared" si="81"/>
        <v>N/A</v>
      </c>
      <c r="CB130" s="12">
        <f t="shared" si="82"/>
        <v>-9.0513534542773916E-3</v>
      </c>
      <c r="CC130" s="12" t="str">
        <f t="shared" si="83"/>
        <v>N/A</v>
      </c>
      <c r="CD130" s="12">
        <f t="shared" si="84"/>
        <v>3.6157847127996385</v>
      </c>
      <c r="CE130" s="12">
        <f t="shared" si="85"/>
        <v>0</v>
      </c>
      <c r="CF130" s="12">
        <f t="shared" si="86"/>
        <v>2.5473610353161175E-2</v>
      </c>
      <c r="CG130" s="12" t="str">
        <f t="shared" si="87"/>
        <v>N/A</v>
      </c>
      <c r="CH130" s="12">
        <f t="shared" si="88"/>
        <v>0</v>
      </c>
      <c r="CI130" s="12">
        <f t="shared" si="89"/>
        <v>1.0937998511113481E-2</v>
      </c>
    </row>
    <row r="131" spans="3:87" ht="21.75" thickBot="1" x14ac:dyDescent="0.3">
      <c r="C131" s="2" t="s">
        <v>273</v>
      </c>
      <c r="D131" s="18" t="s">
        <v>274</v>
      </c>
      <c r="E131" s="19">
        <v>10.51</v>
      </c>
      <c r="F131" s="19">
        <v>168.07</v>
      </c>
      <c r="G131" s="19">
        <v>28.53</v>
      </c>
      <c r="H131" s="19">
        <v>54.11</v>
      </c>
      <c r="I131" s="19">
        <v>3.04</v>
      </c>
      <c r="J131" s="19">
        <v>230.17</v>
      </c>
      <c r="K131" s="19">
        <v>4.9400000000000004</v>
      </c>
      <c r="L131" s="19">
        <v>25.59</v>
      </c>
      <c r="M131" s="19">
        <v>112.62</v>
      </c>
      <c r="N131" s="19">
        <v>824.91</v>
      </c>
      <c r="O131" s="19">
        <v>0</v>
      </c>
      <c r="P131" s="19">
        <v>0</v>
      </c>
      <c r="Q131" s="20">
        <v>2181.7199999999998</v>
      </c>
      <c r="R131" s="19">
        <v>89.45</v>
      </c>
      <c r="S131" s="20">
        <v>1130.25</v>
      </c>
      <c r="T131" s="20">
        <v>1356.81</v>
      </c>
      <c r="U131" s="20">
        <v>1233.56</v>
      </c>
      <c r="V131" s="19">
        <v>89.45</v>
      </c>
      <c r="W131" s="20">
        <v>2820.54</v>
      </c>
      <c r="X131" s="19">
        <v>31.3</v>
      </c>
      <c r="Y131" s="19">
        <v>47.68</v>
      </c>
      <c r="Z131" s="19">
        <v>117.55</v>
      </c>
      <c r="AA131" s="19">
        <v>38.56</v>
      </c>
      <c r="AB131" s="19" t="s">
        <v>101</v>
      </c>
      <c r="AC131" s="19">
        <v>197.91</v>
      </c>
      <c r="AD131" s="19">
        <v>682.69</v>
      </c>
      <c r="AG131" s="2" t="s">
        <v>273</v>
      </c>
      <c r="AH131" s="18" t="s">
        <v>274</v>
      </c>
      <c r="AI131" s="19">
        <v>10.51</v>
      </c>
      <c r="AJ131" s="19">
        <v>168.13</v>
      </c>
      <c r="AK131" s="19">
        <v>40.270000000000003</v>
      </c>
      <c r="AL131" s="19">
        <v>54.14</v>
      </c>
      <c r="AM131" s="19">
        <v>3.04</v>
      </c>
      <c r="AN131" s="19">
        <v>230.26</v>
      </c>
      <c r="AO131" s="19">
        <v>4.9400000000000004</v>
      </c>
      <c r="AP131" s="19">
        <v>13.87</v>
      </c>
      <c r="AQ131" s="19">
        <v>112.67</v>
      </c>
      <c r="AR131" s="19">
        <v>825.21</v>
      </c>
      <c r="AS131" s="20">
        <v>1098.1500000000001</v>
      </c>
      <c r="AT131" s="19">
        <v>0</v>
      </c>
      <c r="AU131" s="20">
        <v>2182.54</v>
      </c>
      <c r="AV131" s="19">
        <v>89.48</v>
      </c>
      <c r="AW131" s="19">
        <v>0</v>
      </c>
      <c r="AX131" s="20">
        <v>1357.32</v>
      </c>
      <c r="AY131" s="19">
        <v>1.52</v>
      </c>
      <c r="AZ131" s="19">
        <v>91</v>
      </c>
      <c r="BA131" s="20">
        <v>2821.6</v>
      </c>
      <c r="BB131" s="19">
        <v>31.32</v>
      </c>
      <c r="BC131" s="19">
        <v>47.7</v>
      </c>
      <c r="BD131" s="19">
        <v>117.59</v>
      </c>
      <c r="BE131" s="19">
        <v>38.58</v>
      </c>
      <c r="BF131" s="19" t="s">
        <v>101</v>
      </c>
      <c r="BG131" s="19">
        <v>185.64</v>
      </c>
      <c r="BH131" s="19">
        <v>682.95</v>
      </c>
      <c r="BJ131" s="12">
        <f t="shared" si="64"/>
        <v>0</v>
      </c>
      <c r="BK131" s="12">
        <f t="shared" si="65"/>
        <v>-3.5686671028372258E-4</v>
      </c>
      <c r="BL131" s="12">
        <f t="shared" si="66"/>
        <v>-0.29153215793394588</v>
      </c>
      <c r="BM131" s="12">
        <f t="shared" si="67"/>
        <v>-5.5411895086814066E-4</v>
      </c>
      <c r="BN131" s="12">
        <f t="shared" si="68"/>
        <v>0</v>
      </c>
      <c r="BO131" s="12">
        <f t="shared" si="69"/>
        <v>-3.9086250325720236E-4</v>
      </c>
      <c r="BP131" s="12">
        <f t="shared" si="70"/>
        <v>0</v>
      </c>
      <c r="BQ131" s="12">
        <f t="shared" si="71"/>
        <v>0.84498918529199718</v>
      </c>
      <c r="BR131" s="12">
        <f t="shared" si="72"/>
        <v>-4.4377385284456516E-4</v>
      </c>
      <c r="BS131" s="12">
        <f t="shared" si="73"/>
        <v>-3.6354382520821147E-4</v>
      </c>
      <c r="BT131" s="12">
        <f t="shared" si="74"/>
        <v>-1</v>
      </c>
      <c r="BU131" s="12" t="str">
        <f t="shared" si="75"/>
        <v/>
      </c>
      <c r="BV131" s="12">
        <f t="shared" si="76"/>
        <v>-3.7570903626057885E-4</v>
      </c>
      <c r="BW131" s="12">
        <f t="shared" si="77"/>
        <v>-3.3527045149755406E-4</v>
      </c>
      <c r="BX131" s="12" t="str">
        <f t="shared" si="78"/>
        <v/>
      </c>
      <c r="BY131" s="12">
        <f t="shared" si="79"/>
        <v>-3.7574042967022584E-4</v>
      </c>
      <c r="BZ131" s="12">
        <f t="shared" si="80"/>
        <v>810.55263157894728</v>
      </c>
      <c r="CA131" s="12">
        <f t="shared" si="81"/>
        <v>-1.7032967032967E-2</v>
      </c>
      <c r="CB131" s="12">
        <f t="shared" si="82"/>
        <v>-3.756733768074658E-4</v>
      </c>
      <c r="CC131" s="12">
        <f t="shared" si="83"/>
        <v>-6.3856960408683184E-4</v>
      </c>
      <c r="CD131" s="12">
        <f t="shared" si="84"/>
        <v>-4.1928721174010745E-4</v>
      </c>
      <c r="CE131" s="12">
        <f t="shared" si="85"/>
        <v>-3.4016498001536059E-4</v>
      </c>
      <c r="CF131" s="12">
        <f t="shared" si="86"/>
        <v>-5.1840331778113069E-4</v>
      </c>
      <c r="CG131" s="12" t="str">
        <f t="shared" si="87"/>
        <v>N/A</v>
      </c>
      <c r="CH131" s="12">
        <f t="shared" si="88"/>
        <v>6.6095669036845564E-2</v>
      </c>
      <c r="CI131" s="12">
        <f t="shared" si="89"/>
        <v>-3.8070136906067926E-4</v>
      </c>
    </row>
    <row r="132" spans="3:87" ht="15.75" thickBot="1" x14ac:dyDescent="0.3">
      <c r="C132" s="1" t="s">
        <v>275</v>
      </c>
      <c r="D132" s="15" t="s">
        <v>276</v>
      </c>
      <c r="E132" s="16">
        <v>29.52</v>
      </c>
      <c r="F132" s="16">
        <v>915.75</v>
      </c>
      <c r="G132" s="16">
        <v>451.58</v>
      </c>
      <c r="H132" s="16">
        <v>508.6</v>
      </c>
      <c r="I132" s="16">
        <v>199.73</v>
      </c>
      <c r="J132" s="17">
        <v>1852.7</v>
      </c>
      <c r="K132" s="16">
        <v>228.63</v>
      </c>
      <c r="L132" s="16">
        <v>57.03</v>
      </c>
      <c r="M132" s="24">
        <v>-94.9</v>
      </c>
      <c r="N132" s="17">
        <v>3375.73</v>
      </c>
      <c r="O132" s="16" t="s">
        <v>101</v>
      </c>
      <c r="P132" s="17">
        <v>3311.55</v>
      </c>
      <c r="Q132" s="17">
        <v>9832.67</v>
      </c>
      <c r="R132" s="17">
        <v>3906.63</v>
      </c>
      <c r="S132" s="16" t="s">
        <v>101</v>
      </c>
      <c r="T132" s="17">
        <v>6456.95</v>
      </c>
      <c r="U132" s="17">
        <v>4690.88</v>
      </c>
      <c r="V132" s="16">
        <v>155</v>
      </c>
      <c r="W132" s="17">
        <v>13000.53</v>
      </c>
      <c r="X132" s="16">
        <v>533.4</v>
      </c>
      <c r="Y132" s="16">
        <v>774.2</v>
      </c>
      <c r="Z132" s="17">
        <v>1947.6</v>
      </c>
      <c r="AA132" s="16">
        <v>640</v>
      </c>
      <c r="AB132" s="16" t="s">
        <v>101</v>
      </c>
      <c r="AC132" s="16">
        <v>758.25</v>
      </c>
      <c r="AD132" s="17">
        <v>5131.78</v>
      </c>
      <c r="AG132" s="1" t="s">
        <v>275</v>
      </c>
      <c r="AH132" s="15" t="s">
        <v>276</v>
      </c>
      <c r="AI132" s="16">
        <v>29.52</v>
      </c>
      <c r="AJ132" s="16">
        <v>956.13</v>
      </c>
      <c r="AK132" s="16">
        <v>508.6</v>
      </c>
      <c r="AL132" s="16">
        <v>523.77</v>
      </c>
      <c r="AM132" s="16">
        <v>144.16999999999999</v>
      </c>
      <c r="AN132" s="17">
        <v>1852.7</v>
      </c>
      <c r="AO132" s="16">
        <v>228.63</v>
      </c>
      <c r="AP132" s="16">
        <v>15.18</v>
      </c>
      <c r="AQ132" s="24">
        <v>-94.9</v>
      </c>
      <c r="AR132" s="17">
        <v>3375.73</v>
      </c>
      <c r="AS132" s="16">
        <v>92.58</v>
      </c>
      <c r="AT132" s="17">
        <v>3311.55</v>
      </c>
      <c r="AU132" s="17">
        <v>9832.67</v>
      </c>
      <c r="AV132" s="17">
        <v>3906.63</v>
      </c>
      <c r="AW132" s="16">
        <v>45.17</v>
      </c>
      <c r="AX132" s="17">
        <v>6456.95</v>
      </c>
      <c r="AY132" s="16">
        <v>691.68</v>
      </c>
      <c r="AZ132" s="17">
        <v>4598.3</v>
      </c>
      <c r="BA132" s="17">
        <v>13000.53</v>
      </c>
      <c r="BB132" s="16">
        <v>533.4</v>
      </c>
      <c r="BC132" s="16">
        <v>774.2</v>
      </c>
      <c r="BD132" s="17">
        <v>1947.6</v>
      </c>
      <c r="BE132" s="16">
        <v>640</v>
      </c>
      <c r="BF132" s="16" t="s">
        <v>101</v>
      </c>
      <c r="BG132" s="16">
        <v>757.68</v>
      </c>
      <c r="BH132" s="17">
        <v>5131.78</v>
      </c>
      <c r="BJ132" s="12">
        <f t="shared" si="64"/>
        <v>0</v>
      </c>
      <c r="BK132" s="12">
        <f t="shared" si="65"/>
        <v>-4.2232750776568038E-2</v>
      </c>
      <c r="BL132" s="12">
        <f t="shared" si="66"/>
        <v>-0.11211167911915068</v>
      </c>
      <c r="BM132" s="12">
        <f t="shared" si="67"/>
        <v>-2.8963094488038566E-2</v>
      </c>
      <c r="BN132" s="12">
        <f t="shared" si="68"/>
        <v>0.38537837275438724</v>
      </c>
      <c r="BO132" s="12">
        <f t="shared" si="69"/>
        <v>0</v>
      </c>
      <c r="BP132" s="12">
        <f t="shared" si="70"/>
        <v>0</v>
      </c>
      <c r="BQ132" s="12">
        <f t="shared" si="71"/>
        <v>2.7569169960474311</v>
      </c>
      <c r="BR132" s="12">
        <f t="shared" si="72"/>
        <v>0</v>
      </c>
      <c r="BS132" s="12">
        <f t="shared" si="73"/>
        <v>0</v>
      </c>
      <c r="BT132" s="12" t="str">
        <f t="shared" si="74"/>
        <v>N/A</v>
      </c>
      <c r="BU132" s="12">
        <f t="shared" si="75"/>
        <v>0</v>
      </c>
      <c r="BV132" s="12">
        <f t="shared" si="76"/>
        <v>0</v>
      </c>
      <c r="BW132" s="12">
        <f t="shared" si="77"/>
        <v>0</v>
      </c>
      <c r="BX132" s="12" t="str">
        <f t="shared" si="78"/>
        <v>N/A</v>
      </c>
      <c r="BY132" s="12">
        <f t="shared" si="79"/>
        <v>0</v>
      </c>
      <c r="BZ132" s="12">
        <f t="shared" si="80"/>
        <v>5.7818644459865842</v>
      </c>
      <c r="CA132" s="12">
        <f t="shared" si="81"/>
        <v>-0.96629189048126485</v>
      </c>
      <c r="CB132" s="12">
        <f t="shared" si="82"/>
        <v>0</v>
      </c>
      <c r="CC132" s="12">
        <f t="shared" si="83"/>
        <v>0</v>
      </c>
      <c r="CD132" s="12">
        <f t="shared" si="84"/>
        <v>0</v>
      </c>
      <c r="CE132" s="12">
        <f t="shared" si="85"/>
        <v>0</v>
      </c>
      <c r="CF132" s="12">
        <f t="shared" si="86"/>
        <v>0</v>
      </c>
      <c r="CG132" s="12" t="str">
        <f t="shared" si="87"/>
        <v>N/A</v>
      </c>
      <c r="CH132" s="12">
        <f t="shared" si="88"/>
        <v>7.522964840038671E-4</v>
      </c>
      <c r="CI132" s="12">
        <f t="shared" si="89"/>
        <v>0</v>
      </c>
    </row>
    <row r="133" spans="3:87" ht="15.75" thickBot="1" x14ac:dyDescent="0.3">
      <c r="C133" s="2" t="s">
        <v>277</v>
      </c>
      <c r="D133" s="18" t="s">
        <v>278</v>
      </c>
      <c r="E133" s="19">
        <v>48.77</v>
      </c>
      <c r="F133" s="19">
        <v>56.1</v>
      </c>
      <c r="G133" s="19">
        <v>5.63</v>
      </c>
      <c r="H133" s="19">
        <v>5.63</v>
      </c>
      <c r="I133" s="19">
        <v>48.9</v>
      </c>
      <c r="J133" s="19">
        <v>119.15</v>
      </c>
      <c r="K133" s="19">
        <v>8.52</v>
      </c>
      <c r="L133" s="19">
        <v>0</v>
      </c>
      <c r="M133" s="23">
        <v>-35.85</v>
      </c>
      <c r="N133" s="19">
        <v>351.05</v>
      </c>
      <c r="O133" s="19">
        <v>0</v>
      </c>
      <c r="P133" s="19">
        <v>0</v>
      </c>
      <c r="Q133" s="20">
        <v>1445.1</v>
      </c>
      <c r="R133" s="19">
        <v>0</v>
      </c>
      <c r="S133" s="19">
        <v>5.65</v>
      </c>
      <c r="T133" s="20">
        <v>1094.05</v>
      </c>
      <c r="U133" s="19">
        <v>119.45</v>
      </c>
      <c r="V133" s="19">
        <v>0</v>
      </c>
      <c r="W133" s="20">
        <v>1332.65</v>
      </c>
      <c r="X133" s="19">
        <v>30</v>
      </c>
      <c r="Y133" s="19">
        <v>46.32</v>
      </c>
      <c r="Z133" s="19">
        <v>155</v>
      </c>
      <c r="AA133" s="19">
        <v>78.67</v>
      </c>
      <c r="AB133" s="19">
        <v>0</v>
      </c>
      <c r="AC133" s="19">
        <v>104.9</v>
      </c>
      <c r="AD133" s="19">
        <v>417.83</v>
      </c>
      <c r="AG133" s="2" t="s">
        <v>277</v>
      </c>
      <c r="AH133" s="18" t="s">
        <v>278</v>
      </c>
      <c r="AI133" s="19">
        <v>48.77</v>
      </c>
      <c r="AJ133" s="19">
        <v>80.67</v>
      </c>
      <c r="AK133" s="19">
        <v>5.88</v>
      </c>
      <c r="AL133" s="19">
        <v>5.88</v>
      </c>
      <c r="AM133" s="19">
        <v>22.57</v>
      </c>
      <c r="AN133" s="19">
        <v>117.88</v>
      </c>
      <c r="AO133" s="19">
        <v>8.75</v>
      </c>
      <c r="AP133" s="19">
        <v>0</v>
      </c>
      <c r="AQ133" s="23">
        <v>-33.950000000000003</v>
      </c>
      <c r="AR133" s="19">
        <v>359.33</v>
      </c>
      <c r="AS133" s="19">
        <v>5.63</v>
      </c>
      <c r="AT133" s="19">
        <v>0</v>
      </c>
      <c r="AU133" s="20">
        <v>1457</v>
      </c>
      <c r="AV133" s="19" t="s">
        <v>101</v>
      </c>
      <c r="AW133" s="19">
        <v>5.63</v>
      </c>
      <c r="AX133" s="20">
        <v>1097.67</v>
      </c>
      <c r="AY133" s="19">
        <v>113.38</v>
      </c>
      <c r="AZ133" s="19">
        <v>113.38</v>
      </c>
      <c r="BA133" s="20">
        <v>1344.86</v>
      </c>
      <c r="BB133" s="19">
        <v>27.22</v>
      </c>
      <c r="BC133" s="19">
        <v>45.92</v>
      </c>
      <c r="BD133" s="19">
        <v>151.83000000000001</v>
      </c>
      <c r="BE133" s="19">
        <v>78.67</v>
      </c>
      <c r="BF133" s="19" t="s">
        <v>101</v>
      </c>
      <c r="BG133" s="19">
        <v>106.17</v>
      </c>
      <c r="BH133" s="19">
        <v>417.73</v>
      </c>
      <c r="BJ133" s="12">
        <f t="shared" si="64"/>
        <v>0</v>
      </c>
      <c r="BK133" s="12">
        <f t="shared" si="65"/>
        <v>-0.30457419114912604</v>
      </c>
      <c r="BL133" s="12">
        <f t="shared" si="66"/>
        <v>-4.2517006802721087E-2</v>
      </c>
      <c r="BM133" s="12">
        <f t="shared" si="67"/>
        <v>-4.2517006802721087E-2</v>
      </c>
      <c r="BN133" s="12">
        <f t="shared" si="68"/>
        <v>1.1665928223305271</v>
      </c>
      <c r="BO133" s="12">
        <f t="shared" si="69"/>
        <v>1.0773668137088651E-2</v>
      </c>
      <c r="BP133" s="12">
        <f t="shared" si="70"/>
        <v>-2.6285714285714336E-2</v>
      </c>
      <c r="BQ133" s="12" t="str">
        <f t="shared" si="71"/>
        <v/>
      </c>
      <c r="BR133" s="12">
        <f t="shared" si="72"/>
        <v>5.5964653902798187E-2</v>
      </c>
      <c r="BS133" s="12">
        <f t="shared" si="73"/>
        <v>-2.304288536999408E-2</v>
      </c>
      <c r="BT133" s="12">
        <f t="shared" si="74"/>
        <v>-1</v>
      </c>
      <c r="BU133" s="12" t="str">
        <f t="shared" si="75"/>
        <v/>
      </c>
      <c r="BV133" s="12">
        <f t="shared" si="76"/>
        <v>-8.1674673987646475E-3</v>
      </c>
      <c r="BW133" s="12" t="str">
        <f t="shared" si="77"/>
        <v>N/A</v>
      </c>
      <c r="BX133" s="12">
        <f t="shared" si="78"/>
        <v>3.552397868561361E-3</v>
      </c>
      <c r="BY133" s="12">
        <f t="shared" si="79"/>
        <v>-3.2978946313556149E-3</v>
      </c>
      <c r="BZ133" s="12">
        <f t="shared" si="80"/>
        <v>5.3536778973363973E-2</v>
      </c>
      <c r="CA133" s="12">
        <f t="shared" si="81"/>
        <v>-1</v>
      </c>
      <c r="CB133" s="12">
        <f t="shared" si="82"/>
        <v>-9.0790119417633128E-3</v>
      </c>
      <c r="CC133" s="12">
        <f t="shared" si="83"/>
        <v>0.10213078618662752</v>
      </c>
      <c r="CD133" s="12">
        <f t="shared" si="84"/>
        <v>8.7108013937281913E-3</v>
      </c>
      <c r="CE133" s="12">
        <f t="shared" si="85"/>
        <v>2.0878614239610006E-2</v>
      </c>
      <c r="CF133" s="12">
        <f t="shared" si="86"/>
        <v>0</v>
      </c>
      <c r="CG133" s="12" t="str">
        <f t="shared" si="87"/>
        <v>N/A</v>
      </c>
      <c r="CH133" s="12">
        <f t="shared" si="88"/>
        <v>-1.1961947819534672E-2</v>
      </c>
      <c r="CI133" s="12">
        <f t="shared" si="89"/>
        <v>2.3938907907013115E-4</v>
      </c>
    </row>
    <row r="134" spans="3:87" ht="21.75" thickBot="1" x14ac:dyDescent="0.3">
      <c r="C134" s="1" t="s">
        <v>279</v>
      </c>
      <c r="D134" s="15" t="s">
        <v>280</v>
      </c>
      <c r="E134" s="16">
        <v>22.63</v>
      </c>
      <c r="F134" s="16">
        <v>336.81</v>
      </c>
      <c r="G134" s="16">
        <v>278.87</v>
      </c>
      <c r="H134" s="16">
        <v>496.75</v>
      </c>
      <c r="I134" s="16">
        <v>169.01</v>
      </c>
      <c r="J134" s="17">
        <v>1021.92</v>
      </c>
      <c r="K134" s="16">
        <v>19.350000000000001</v>
      </c>
      <c r="L134" s="16">
        <v>435.75</v>
      </c>
      <c r="M134" s="24">
        <v>-299.12</v>
      </c>
      <c r="N134" s="17">
        <v>5574.49</v>
      </c>
      <c r="O134" s="16">
        <v>98.02</v>
      </c>
      <c r="P134" s="16">
        <v>8.17</v>
      </c>
      <c r="Q134" s="17">
        <v>20252.25</v>
      </c>
      <c r="R134" s="16">
        <v>261.43</v>
      </c>
      <c r="S134" s="16">
        <v>197</v>
      </c>
      <c r="T134" s="17">
        <v>14324.94</v>
      </c>
      <c r="U134" s="17">
        <v>1778.48</v>
      </c>
      <c r="V134" s="16">
        <v>169.36</v>
      </c>
      <c r="W134" s="17">
        <v>17125.34</v>
      </c>
      <c r="X134" s="16">
        <v>232.76</v>
      </c>
      <c r="Y134" s="16">
        <v>220.54</v>
      </c>
      <c r="Z134" s="17">
        <v>1321.04</v>
      </c>
      <c r="AA134" s="16">
        <v>864.22</v>
      </c>
      <c r="AB134" s="16">
        <v>3.52</v>
      </c>
      <c r="AC134" s="17">
        <v>1511.32</v>
      </c>
      <c r="AD134" s="17">
        <v>9356.2099999999991</v>
      </c>
      <c r="AG134" s="1" t="s">
        <v>279</v>
      </c>
      <c r="AH134" s="15" t="s">
        <v>280</v>
      </c>
      <c r="AI134" s="16">
        <v>22.63</v>
      </c>
      <c r="AJ134" s="16">
        <v>176.05</v>
      </c>
      <c r="AK134" s="16">
        <v>302.02999999999997</v>
      </c>
      <c r="AL134" s="16">
        <v>302.02999999999997</v>
      </c>
      <c r="AM134" s="16">
        <v>62.17</v>
      </c>
      <c r="AN134" s="16">
        <v>550.1</v>
      </c>
      <c r="AO134" s="16">
        <v>9.84</v>
      </c>
      <c r="AP134" s="16">
        <v>0</v>
      </c>
      <c r="AQ134" s="24">
        <v>-127.63</v>
      </c>
      <c r="AR134" s="16" t="s">
        <v>101</v>
      </c>
      <c r="AS134" s="16">
        <v>362.53</v>
      </c>
      <c r="AT134" s="16">
        <v>0</v>
      </c>
      <c r="AU134" s="16" t="s">
        <v>101</v>
      </c>
      <c r="AV134" s="16">
        <v>126.45</v>
      </c>
      <c r="AW134" s="16">
        <v>315.29000000000002</v>
      </c>
      <c r="AX134" s="17">
        <v>7132.81</v>
      </c>
      <c r="AY134" s="16">
        <v>376.49</v>
      </c>
      <c r="AZ134" s="16">
        <v>502.94</v>
      </c>
      <c r="BA134" s="17">
        <v>8639.24</v>
      </c>
      <c r="BB134" s="16">
        <v>204.39</v>
      </c>
      <c r="BC134" s="16">
        <v>20.2</v>
      </c>
      <c r="BD134" s="16">
        <v>677.73</v>
      </c>
      <c r="BE134" s="16">
        <v>453.15</v>
      </c>
      <c r="BF134" s="16" t="s">
        <v>101</v>
      </c>
      <c r="BG134" s="16">
        <v>774.96</v>
      </c>
      <c r="BH134" s="17">
        <v>4715.4399999999996</v>
      </c>
      <c r="BJ134" s="12">
        <f t="shared" si="64"/>
        <v>0</v>
      </c>
      <c r="BK134" s="12">
        <f t="shared" si="65"/>
        <v>0.91314967338824182</v>
      </c>
      <c r="BL134" s="12">
        <f t="shared" si="66"/>
        <v>-7.6681124391616631E-2</v>
      </c>
      <c r="BM134" s="12">
        <f t="shared" si="67"/>
        <v>0.64470416846008693</v>
      </c>
      <c r="BN134" s="12">
        <f t="shared" si="68"/>
        <v>1.7185137526138006</v>
      </c>
      <c r="BO134" s="12">
        <f t="shared" si="69"/>
        <v>0.85769860025449907</v>
      </c>
      <c r="BP134" s="12">
        <f t="shared" si="70"/>
        <v>0.96646341463414653</v>
      </c>
      <c r="BQ134" s="12" t="str">
        <f t="shared" si="71"/>
        <v/>
      </c>
      <c r="BR134" s="12">
        <f t="shared" si="72"/>
        <v>1.3436496121601507</v>
      </c>
      <c r="BS134" s="12" t="str">
        <f t="shared" si="73"/>
        <v>N/A</v>
      </c>
      <c r="BT134" s="12">
        <f t="shared" si="74"/>
        <v>-0.72962237607922109</v>
      </c>
      <c r="BU134" s="12" t="str">
        <f t="shared" si="75"/>
        <v/>
      </c>
      <c r="BV134" s="12" t="str">
        <f t="shared" si="76"/>
        <v>N/A</v>
      </c>
      <c r="BW134" s="12">
        <f t="shared" si="77"/>
        <v>1.0674574930802689</v>
      </c>
      <c r="BX134" s="12">
        <f t="shared" si="78"/>
        <v>-0.37517840718069084</v>
      </c>
      <c r="BY134" s="12">
        <f t="shared" si="79"/>
        <v>1.0083164979860673</v>
      </c>
      <c r="BZ134" s="12">
        <f t="shared" si="80"/>
        <v>3.7238439267975245</v>
      </c>
      <c r="CA134" s="12">
        <f t="shared" si="81"/>
        <v>-0.66326003101761644</v>
      </c>
      <c r="CB134" s="12">
        <f t="shared" si="82"/>
        <v>0.98227390372301271</v>
      </c>
      <c r="CC134" s="12">
        <f t="shared" si="83"/>
        <v>0.13880326826165668</v>
      </c>
      <c r="CD134" s="12">
        <f t="shared" si="84"/>
        <v>9.9178217821782191</v>
      </c>
      <c r="CE134" s="12">
        <f t="shared" si="85"/>
        <v>0.94921281336225327</v>
      </c>
      <c r="CF134" s="12">
        <f t="shared" si="86"/>
        <v>0.90713891647357403</v>
      </c>
      <c r="CG134" s="12" t="str">
        <f t="shared" si="87"/>
        <v>N/A</v>
      </c>
      <c r="CH134" s="12">
        <f t="shared" si="88"/>
        <v>0.95019097759884363</v>
      </c>
      <c r="CI134" s="12">
        <f t="shared" si="89"/>
        <v>0.98416478631898607</v>
      </c>
    </row>
    <row r="135" spans="3:87" ht="21.75" thickBot="1" x14ac:dyDescent="0.3">
      <c r="C135" s="2" t="s">
        <v>281</v>
      </c>
      <c r="D135" s="18" t="s">
        <v>282</v>
      </c>
      <c r="E135" s="19">
        <v>21.1</v>
      </c>
      <c r="F135" s="20">
        <v>10266.89</v>
      </c>
      <c r="G135" s="20">
        <v>5125.8900000000003</v>
      </c>
      <c r="H135" s="20">
        <v>5125.8900000000003</v>
      </c>
      <c r="I135" s="20">
        <v>1706.19</v>
      </c>
      <c r="J135" s="20">
        <v>18034.16</v>
      </c>
      <c r="K135" s="19">
        <v>935.19</v>
      </c>
      <c r="L135" s="19">
        <v>0</v>
      </c>
      <c r="M135" s="21">
        <v>-1248.18</v>
      </c>
      <c r="N135" s="20">
        <v>13309.72</v>
      </c>
      <c r="O135" s="20">
        <v>2144.16</v>
      </c>
      <c r="P135" s="20">
        <v>5785.29</v>
      </c>
      <c r="Q135" s="20">
        <v>23260.639999999999</v>
      </c>
      <c r="R135" s="20">
        <v>11041.25</v>
      </c>
      <c r="S135" s="19">
        <v>53.9</v>
      </c>
      <c r="T135" s="20">
        <v>9950.92</v>
      </c>
      <c r="U135" s="20">
        <v>16432.89</v>
      </c>
      <c r="V135" s="20">
        <v>7353.53</v>
      </c>
      <c r="W135" s="20">
        <v>44417.97</v>
      </c>
      <c r="X135" s="20">
        <v>12228.64</v>
      </c>
      <c r="Y135" s="20">
        <v>1031.19</v>
      </c>
      <c r="Z135" s="20">
        <v>19282.34</v>
      </c>
      <c r="AA135" s="20">
        <v>6022.51</v>
      </c>
      <c r="AB135" s="19" t="s">
        <v>101</v>
      </c>
      <c r="AC135" s="20">
        <v>1140.8499999999999</v>
      </c>
      <c r="AD135" s="20">
        <v>12459.03</v>
      </c>
      <c r="AG135" s="2" t="s">
        <v>281</v>
      </c>
      <c r="AH135" s="18" t="s">
        <v>282</v>
      </c>
      <c r="AI135" s="19">
        <v>21.1</v>
      </c>
      <c r="AJ135" s="20">
        <v>5403.26</v>
      </c>
      <c r="AK135" s="20">
        <v>2731.74</v>
      </c>
      <c r="AL135" s="20">
        <v>2782.89</v>
      </c>
      <c r="AM135" s="19">
        <v>553.47</v>
      </c>
      <c r="AN135" s="20">
        <v>9201.48</v>
      </c>
      <c r="AO135" s="19">
        <v>461.86</v>
      </c>
      <c r="AP135" s="19">
        <v>51.15</v>
      </c>
      <c r="AQ135" s="23">
        <v>-719.35</v>
      </c>
      <c r="AR135" s="20">
        <v>6675.06</v>
      </c>
      <c r="AS135" s="20">
        <v>1915.3</v>
      </c>
      <c r="AT135" s="20">
        <v>2882.42</v>
      </c>
      <c r="AU135" s="20">
        <v>11839.42</v>
      </c>
      <c r="AV135" s="20">
        <v>5541.66</v>
      </c>
      <c r="AW135" s="19">
        <v>821.07</v>
      </c>
      <c r="AX135" s="20">
        <v>5164.3599999999997</v>
      </c>
      <c r="AY135" s="19">
        <v>0</v>
      </c>
      <c r="AZ135" s="20">
        <v>5541.66</v>
      </c>
      <c r="BA135" s="20">
        <v>22593.93</v>
      </c>
      <c r="BB135" s="20">
        <v>4311.6400000000003</v>
      </c>
      <c r="BC135" s="20">
        <v>2417.5</v>
      </c>
      <c r="BD135" s="20">
        <v>9920.83</v>
      </c>
      <c r="BE135" s="20">
        <v>3191.68</v>
      </c>
      <c r="BF135" s="19" t="s">
        <v>101</v>
      </c>
      <c r="BG135" s="23">
        <v>-14.65</v>
      </c>
      <c r="BH135" s="20">
        <v>6368.72</v>
      </c>
      <c r="BJ135" s="12">
        <f t="shared" si="64"/>
        <v>0</v>
      </c>
      <c r="BK135" s="12">
        <f t="shared" si="65"/>
        <v>0.90012881112513543</v>
      </c>
      <c r="BL135" s="12">
        <f t="shared" si="66"/>
        <v>0.87641942498187997</v>
      </c>
      <c r="BM135" s="12">
        <f t="shared" si="67"/>
        <v>0.84193051108739492</v>
      </c>
      <c r="BN135" s="12">
        <f t="shared" si="68"/>
        <v>2.0827145102715594</v>
      </c>
      <c r="BO135" s="12">
        <f t="shared" si="69"/>
        <v>0.95991949121228337</v>
      </c>
      <c r="BP135" s="12">
        <f t="shared" si="70"/>
        <v>1.0248343653921101</v>
      </c>
      <c r="BQ135" s="12">
        <f t="shared" si="71"/>
        <v>-1</v>
      </c>
      <c r="BR135" s="12">
        <f t="shared" si="72"/>
        <v>0.7351497880030583</v>
      </c>
      <c r="BS135" s="12">
        <f t="shared" si="73"/>
        <v>0.99394761994648717</v>
      </c>
      <c r="BT135" s="12">
        <f t="shared" si="74"/>
        <v>0.11949041925546906</v>
      </c>
      <c r="BU135" s="12">
        <f t="shared" si="75"/>
        <v>1.0070947328980508</v>
      </c>
      <c r="BV135" s="12">
        <f t="shared" si="76"/>
        <v>0.96467732372024972</v>
      </c>
      <c r="BW135" s="12">
        <f t="shared" si="77"/>
        <v>0.99240841191989404</v>
      </c>
      <c r="BX135" s="12">
        <f t="shared" si="78"/>
        <v>-0.93435395276894784</v>
      </c>
      <c r="BY135" s="12">
        <f t="shared" si="79"/>
        <v>0.92684475907953756</v>
      </c>
      <c r="BZ135" s="12" t="str">
        <f t="shared" si="80"/>
        <v/>
      </c>
      <c r="CA135" s="12">
        <f t="shared" si="81"/>
        <v>0.3269543782909814</v>
      </c>
      <c r="CB135" s="12">
        <f t="shared" si="82"/>
        <v>0.96592491877243136</v>
      </c>
      <c r="CC135" s="12">
        <f t="shared" si="83"/>
        <v>1.8361922609494297</v>
      </c>
      <c r="CD135" s="12">
        <f t="shared" si="84"/>
        <v>-0.57344777662874868</v>
      </c>
      <c r="CE135" s="12">
        <f t="shared" si="85"/>
        <v>0.9436216526238228</v>
      </c>
      <c r="CF135" s="12">
        <f t="shared" si="86"/>
        <v>0.88694042009223995</v>
      </c>
      <c r="CG135" s="12" t="str">
        <f t="shared" si="87"/>
        <v>N/A</v>
      </c>
      <c r="CH135" s="12">
        <f t="shared" si="88"/>
        <v>-78.87372013651877</v>
      </c>
      <c r="CI135" s="12">
        <f t="shared" si="89"/>
        <v>0.95628477935911771</v>
      </c>
    </row>
    <row r="136" spans="3:87" ht="15.75" thickBot="1" x14ac:dyDescent="0.3">
      <c r="C136" s="1" t="s">
        <v>283</v>
      </c>
      <c r="D136" s="15" t="s">
        <v>284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24">
        <v>-2.63</v>
      </c>
      <c r="N136" s="16">
        <v>0</v>
      </c>
      <c r="O136" s="16" t="s">
        <v>101</v>
      </c>
      <c r="P136" s="16">
        <v>0</v>
      </c>
      <c r="Q136" s="16">
        <v>0</v>
      </c>
      <c r="R136" s="16">
        <v>0</v>
      </c>
      <c r="S136" s="16" t="s">
        <v>101</v>
      </c>
      <c r="T136" s="16">
        <v>0</v>
      </c>
      <c r="U136" s="16">
        <v>0</v>
      </c>
      <c r="V136" s="16">
        <v>0</v>
      </c>
      <c r="W136" s="16">
        <v>0</v>
      </c>
      <c r="X136" s="16">
        <v>0.01</v>
      </c>
      <c r="Y136" s="16">
        <v>0</v>
      </c>
      <c r="Z136" s="16">
        <v>2.63</v>
      </c>
      <c r="AA136" s="16">
        <v>2.62</v>
      </c>
      <c r="AB136" s="16">
        <v>0</v>
      </c>
      <c r="AC136" s="16">
        <v>0</v>
      </c>
      <c r="AD136" s="16">
        <v>0</v>
      </c>
      <c r="AG136" s="1" t="s">
        <v>283</v>
      </c>
      <c r="AH136" s="15" t="s">
        <v>284</v>
      </c>
      <c r="AI136" s="16">
        <v>0</v>
      </c>
      <c r="AJ136" s="16" t="s">
        <v>101</v>
      </c>
      <c r="AK136" s="16" t="s">
        <v>101</v>
      </c>
      <c r="AL136" s="16" t="s">
        <v>101</v>
      </c>
      <c r="AM136" s="16" t="s">
        <v>101</v>
      </c>
      <c r="AN136" s="16" t="s">
        <v>101</v>
      </c>
      <c r="AO136" s="16" t="s">
        <v>101</v>
      </c>
      <c r="AP136" s="16" t="s">
        <v>101</v>
      </c>
      <c r="AQ136" s="16" t="s">
        <v>101</v>
      </c>
      <c r="AR136" s="16" t="s">
        <v>101</v>
      </c>
      <c r="AS136" s="16" t="s">
        <v>101</v>
      </c>
      <c r="AT136" s="16" t="s">
        <v>101</v>
      </c>
      <c r="AU136" s="16" t="s">
        <v>101</v>
      </c>
      <c r="AV136" s="16" t="s">
        <v>101</v>
      </c>
      <c r="AW136" s="16" t="s">
        <v>101</v>
      </c>
      <c r="AX136" s="16" t="s">
        <v>101</v>
      </c>
      <c r="AY136" s="16" t="s">
        <v>101</v>
      </c>
      <c r="AZ136" s="16" t="s">
        <v>101</v>
      </c>
      <c r="BA136" s="16" t="s">
        <v>101</v>
      </c>
      <c r="BB136" s="16" t="s">
        <v>101</v>
      </c>
      <c r="BC136" s="16" t="s">
        <v>101</v>
      </c>
      <c r="BD136" s="16" t="s">
        <v>101</v>
      </c>
      <c r="BE136" s="16">
        <v>0</v>
      </c>
      <c r="BF136" s="16" t="s">
        <v>101</v>
      </c>
      <c r="BG136" s="16" t="s">
        <v>101</v>
      </c>
      <c r="BH136" s="16">
        <v>0</v>
      </c>
      <c r="BJ136" s="12" t="str">
        <f t="shared" si="64"/>
        <v/>
      </c>
      <c r="BK136" s="12" t="str">
        <f t="shared" si="65"/>
        <v>N/A</v>
      </c>
      <c r="BL136" s="12" t="str">
        <f t="shared" si="66"/>
        <v>N/A</v>
      </c>
      <c r="BM136" s="12" t="str">
        <f t="shared" si="67"/>
        <v>N/A</v>
      </c>
      <c r="BN136" s="12" t="str">
        <f t="shared" si="68"/>
        <v>N/A</v>
      </c>
      <c r="BO136" s="12" t="str">
        <f t="shared" si="69"/>
        <v>N/A</v>
      </c>
      <c r="BP136" s="12" t="str">
        <f t="shared" si="70"/>
        <v>N/A</v>
      </c>
      <c r="BQ136" s="12" t="str">
        <f t="shared" si="71"/>
        <v>N/A</v>
      </c>
      <c r="BR136" s="12" t="str">
        <f t="shared" si="72"/>
        <v>N/A</v>
      </c>
      <c r="BS136" s="12" t="str">
        <f t="shared" si="73"/>
        <v>N/A</v>
      </c>
      <c r="BT136" s="12" t="str">
        <f t="shared" si="74"/>
        <v>N/A</v>
      </c>
      <c r="BU136" s="12" t="str">
        <f t="shared" si="75"/>
        <v>N/A</v>
      </c>
      <c r="BV136" s="12" t="str">
        <f t="shared" si="76"/>
        <v>N/A</v>
      </c>
      <c r="BW136" s="12" t="str">
        <f t="shared" si="77"/>
        <v>N/A</v>
      </c>
      <c r="BX136" s="12" t="str">
        <f t="shared" si="78"/>
        <v>N/A</v>
      </c>
      <c r="BY136" s="12" t="str">
        <f t="shared" si="79"/>
        <v>N/A</v>
      </c>
      <c r="BZ136" s="12" t="str">
        <f t="shared" si="80"/>
        <v>N/A</v>
      </c>
      <c r="CA136" s="12" t="str">
        <f t="shared" si="81"/>
        <v>N/A</v>
      </c>
      <c r="CB136" s="12" t="str">
        <f t="shared" si="82"/>
        <v>N/A</v>
      </c>
      <c r="CC136" s="12" t="str">
        <f t="shared" si="83"/>
        <v>N/A</v>
      </c>
      <c r="CD136" s="12" t="str">
        <f t="shared" si="84"/>
        <v>N/A</v>
      </c>
      <c r="CE136" s="12" t="str">
        <f t="shared" si="85"/>
        <v>N/A</v>
      </c>
      <c r="CF136" s="12" t="str">
        <f t="shared" si="86"/>
        <v/>
      </c>
      <c r="CG136" s="12" t="str">
        <f t="shared" si="87"/>
        <v>N/A</v>
      </c>
      <c r="CH136" s="12" t="str">
        <f t="shared" si="88"/>
        <v>N/A</v>
      </c>
      <c r="CI136" s="12" t="str">
        <f t="shared" si="89"/>
        <v/>
      </c>
    </row>
    <row r="137" spans="3:87" ht="15.75" thickBot="1" x14ac:dyDescent="0.3">
      <c r="C137" s="2" t="s">
        <v>285</v>
      </c>
      <c r="D137" s="18" t="s">
        <v>286</v>
      </c>
      <c r="E137" s="19">
        <v>18.72</v>
      </c>
      <c r="F137" s="19">
        <v>817.25</v>
      </c>
      <c r="G137" s="19">
        <v>629.25</v>
      </c>
      <c r="H137" s="19">
        <v>698.5</v>
      </c>
      <c r="I137" s="20">
        <v>2058.5</v>
      </c>
      <c r="J137" s="20">
        <v>4026.25</v>
      </c>
      <c r="K137" s="19">
        <v>452</v>
      </c>
      <c r="L137" s="19">
        <v>69.25</v>
      </c>
      <c r="M137" s="19">
        <v>180.25</v>
      </c>
      <c r="N137" s="20">
        <v>2267.25</v>
      </c>
      <c r="O137" s="19">
        <v>126.75</v>
      </c>
      <c r="P137" s="20">
        <v>2251</v>
      </c>
      <c r="Q137" s="20">
        <v>16509.25</v>
      </c>
      <c r="R137" s="20">
        <v>4782.5</v>
      </c>
      <c r="S137" s="20">
        <v>1444.75</v>
      </c>
      <c r="T137" s="20">
        <v>14242</v>
      </c>
      <c r="U137" s="20">
        <v>8018.5</v>
      </c>
      <c r="V137" s="20">
        <v>3899</v>
      </c>
      <c r="W137" s="20">
        <v>26286.75</v>
      </c>
      <c r="X137" s="19">
        <v>858</v>
      </c>
      <c r="Y137" s="20">
        <v>2055</v>
      </c>
      <c r="Z137" s="20">
        <v>3846</v>
      </c>
      <c r="AA137" s="19">
        <v>779.75</v>
      </c>
      <c r="AB137" s="19">
        <v>153.25</v>
      </c>
      <c r="AC137" s="19">
        <v>8</v>
      </c>
      <c r="AD137" s="20">
        <v>10825.5</v>
      </c>
      <c r="AG137" s="2" t="s">
        <v>285</v>
      </c>
      <c r="AH137" s="18" t="s">
        <v>286</v>
      </c>
      <c r="AI137" s="19">
        <v>18.72</v>
      </c>
      <c r="AJ137" s="20">
        <v>1221.25</v>
      </c>
      <c r="AK137" s="19">
        <v>698.5</v>
      </c>
      <c r="AL137" s="19">
        <v>698.5</v>
      </c>
      <c r="AM137" s="20">
        <v>1654.5</v>
      </c>
      <c r="AN137" s="20">
        <v>4026.25</v>
      </c>
      <c r="AO137" s="19">
        <v>452</v>
      </c>
      <c r="AP137" s="19" t="s">
        <v>101</v>
      </c>
      <c r="AQ137" s="19">
        <v>180.25</v>
      </c>
      <c r="AR137" s="20">
        <v>2226.5</v>
      </c>
      <c r="AS137" s="20">
        <v>1680</v>
      </c>
      <c r="AT137" s="20">
        <v>2251</v>
      </c>
      <c r="AU137" s="20">
        <v>16432.75</v>
      </c>
      <c r="AV137" s="20">
        <v>4782.5</v>
      </c>
      <c r="AW137" s="20">
        <v>1553.25</v>
      </c>
      <c r="AX137" s="20">
        <v>14206.25</v>
      </c>
      <c r="AY137" s="19">
        <v>427.75</v>
      </c>
      <c r="AZ137" s="20">
        <v>5210.25</v>
      </c>
      <c r="BA137" s="20">
        <v>26286.75</v>
      </c>
      <c r="BB137" s="19">
        <v>858</v>
      </c>
      <c r="BC137" s="20">
        <v>2202</v>
      </c>
      <c r="BD137" s="20">
        <v>3846</v>
      </c>
      <c r="BE137" s="19">
        <v>769</v>
      </c>
      <c r="BF137" s="19">
        <v>17</v>
      </c>
      <c r="BG137" s="21">
        <v>-1156</v>
      </c>
      <c r="BH137" s="20">
        <v>10803</v>
      </c>
      <c r="BJ137" s="12">
        <f t="shared" si="64"/>
        <v>0</v>
      </c>
      <c r="BK137" s="12">
        <f t="shared" si="65"/>
        <v>-0.33080859774820881</v>
      </c>
      <c r="BL137" s="12">
        <f t="shared" si="66"/>
        <v>-9.9141016463851109E-2</v>
      </c>
      <c r="BM137" s="12">
        <f t="shared" si="67"/>
        <v>0</v>
      </c>
      <c r="BN137" s="12">
        <f t="shared" si="68"/>
        <v>0.24418253248715624</v>
      </c>
      <c r="BO137" s="12">
        <f t="shared" si="69"/>
        <v>0</v>
      </c>
      <c r="BP137" s="12">
        <f t="shared" si="70"/>
        <v>0</v>
      </c>
      <c r="BQ137" s="12" t="str">
        <f t="shared" si="71"/>
        <v>N/A</v>
      </c>
      <c r="BR137" s="12">
        <f t="shared" si="72"/>
        <v>0</v>
      </c>
      <c r="BS137" s="12">
        <f t="shared" si="73"/>
        <v>1.8302268133842354E-2</v>
      </c>
      <c r="BT137" s="12">
        <f t="shared" si="74"/>
        <v>-0.92455357142857142</v>
      </c>
      <c r="BU137" s="12">
        <f t="shared" si="75"/>
        <v>0</v>
      </c>
      <c r="BV137" s="12">
        <f t="shared" si="76"/>
        <v>4.6553376641158663E-3</v>
      </c>
      <c r="BW137" s="12">
        <f t="shared" si="77"/>
        <v>0</v>
      </c>
      <c r="BX137" s="12">
        <f t="shared" si="78"/>
        <v>-6.9853532914855951E-2</v>
      </c>
      <c r="BY137" s="12">
        <f t="shared" si="79"/>
        <v>2.5164980202375714E-3</v>
      </c>
      <c r="BZ137" s="12">
        <f t="shared" si="80"/>
        <v>17.745762711864408</v>
      </c>
      <c r="CA137" s="12">
        <f t="shared" si="81"/>
        <v>-0.25166738640180414</v>
      </c>
      <c r="CB137" s="12">
        <f t="shared" si="82"/>
        <v>0</v>
      </c>
      <c r="CC137" s="12">
        <f t="shared" si="83"/>
        <v>0</v>
      </c>
      <c r="CD137" s="12">
        <f t="shared" si="84"/>
        <v>-6.67574931880109E-2</v>
      </c>
      <c r="CE137" s="12">
        <f t="shared" si="85"/>
        <v>0</v>
      </c>
      <c r="CF137" s="12">
        <f t="shared" si="86"/>
        <v>1.3979193758127438E-2</v>
      </c>
      <c r="CG137" s="12">
        <f t="shared" si="87"/>
        <v>8.014705882352942</v>
      </c>
      <c r="CH137" s="12">
        <f t="shared" si="88"/>
        <v>-1.0069204152249136</v>
      </c>
      <c r="CI137" s="12">
        <f t="shared" si="89"/>
        <v>2.0827547903360176E-3</v>
      </c>
    </row>
    <row r="138" spans="3:87" ht="21.75" thickBot="1" x14ac:dyDescent="0.3">
      <c r="C138" s="1" t="s">
        <v>287</v>
      </c>
      <c r="D138" s="15" t="s">
        <v>288</v>
      </c>
      <c r="E138" s="16">
        <v>0.78</v>
      </c>
      <c r="F138" s="16">
        <v>11.89</v>
      </c>
      <c r="G138" s="16">
        <v>4.4800000000000004</v>
      </c>
      <c r="H138" s="16">
        <v>5.38</v>
      </c>
      <c r="I138" s="16">
        <v>14.73</v>
      </c>
      <c r="J138" s="16">
        <v>32.28</v>
      </c>
      <c r="K138" s="16">
        <v>0.28999999999999998</v>
      </c>
      <c r="L138" s="16">
        <v>0.9</v>
      </c>
      <c r="M138" s="16">
        <v>8.5299999999999994</v>
      </c>
      <c r="N138" s="16">
        <v>2.39</v>
      </c>
      <c r="O138" s="16" t="s">
        <v>101</v>
      </c>
      <c r="P138" s="16">
        <v>23.49</v>
      </c>
      <c r="Q138" s="16">
        <v>4.3899999999999997</v>
      </c>
      <c r="R138" s="16">
        <v>32.630000000000003</v>
      </c>
      <c r="S138" s="16" t="s">
        <v>101</v>
      </c>
      <c r="T138" s="16">
        <v>1.89</v>
      </c>
      <c r="U138" s="16">
        <v>35.270000000000003</v>
      </c>
      <c r="V138" s="16">
        <v>21.38</v>
      </c>
      <c r="W138" s="16">
        <v>69.45</v>
      </c>
      <c r="X138" s="16">
        <v>9.58</v>
      </c>
      <c r="Y138" s="16">
        <v>10.23</v>
      </c>
      <c r="Z138" s="16">
        <v>23.76</v>
      </c>
      <c r="AA138" s="16">
        <v>3.64</v>
      </c>
      <c r="AB138" s="16">
        <v>0.31</v>
      </c>
      <c r="AC138" s="16">
        <v>0.01</v>
      </c>
      <c r="AD138" s="16">
        <v>17.079999999999998</v>
      </c>
      <c r="AG138" s="1" t="s">
        <v>287</v>
      </c>
      <c r="AH138" s="15" t="s">
        <v>288</v>
      </c>
      <c r="AI138" s="16">
        <v>0.78</v>
      </c>
      <c r="AJ138" s="16" t="s">
        <v>101</v>
      </c>
      <c r="AK138" s="16" t="s">
        <v>101</v>
      </c>
      <c r="AL138" s="16" t="s">
        <v>101</v>
      </c>
      <c r="AM138" s="16" t="s">
        <v>101</v>
      </c>
      <c r="AN138" s="16" t="s">
        <v>101</v>
      </c>
      <c r="AO138" s="16" t="s">
        <v>101</v>
      </c>
      <c r="AP138" s="16" t="s">
        <v>101</v>
      </c>
      <c r="AQ138" s="16" t="s">
        <v>101</v>
      </c>
      <c r="AR138" s="16" t="s">
        <v>101</v>
      </c>
      <c r="AS138" s="16" t="s">
        <v>101</v>
      </c>
      <c r="AT138" s="16" t="s">
        <v>101</v>
      </c>
      <c r="AU138" s="16" t="s">
        <v>101</v>
      </c>
      <c r="AV138" s="16" t="s">
        <v>101</v>
      </c>
      <c r="AW138" s="16" t="s">
        <v>101</v>
      </c>
      <c r="AX138" s="16" t="s">
        <v>101</v>
      </c>
      <c r="AY138" s="16" t="s">
        <v>101</v>
      </c>
      <c r="AZ138" s="16" t="s">
        <v>101</v>
      </c>
      <c r="BA138" s="16" t="s">
        <v>101</v>
      </c>
      <c r="BB138" s="16" t="s">
        <v>101</v>
      </c>
      <c r="BC138" s="16" t="s">
        <v>101</v>
      </c>
      <c r="BD138" s="16" t="s">
        <v>101</v>
      </c>
      <c r="BE138" s="16">
        <v>0</v>
      </c>
      <c r="BF138" s="16" t="s">
        <v>101</v>
      </c>
      <c r="BG138" s="16" t="s">
        <v>101</v>
      </c>
      <c r="BH138" s="16">
        <v>0</v>
      </c>
      <c r="BJ138" s="12">
        <f t="shared" si="64"/>
        <v>0</v>
      </c>
      <c r="BK138" s="12" t="str">
        <f t="shared" si="65"/>
        <v>N/A</v>
      </c>
      <c r="BL138" s="12" t="str">
        <f t="shared" si="66"/>
        <v>N/A</v>
      </c>
      <c r="BM138" s="12" t="str">
        <f t="shared" si="67"/>
        <v>N/A</v>
      </c>
      <c r="BN138" s="12" t="str">
        <f t="shared" si="68"/>
        <v>N/A</v>
      </c>
      <c r="BO138" s="12" t="str">
        <f t="shared" si="69"/>
        <v>N/A</v>
      </c>
      <c r="BP138" s="12" t="str">
        <f t="shared" si="70"/>
        <v>N/A</v>
      </c>
      <c r="BQ138" s="12" t="str">
        <f t="shared" si="71"/>
        <v>N/A</v>
      </c>
      <c r="BR138" s="12" t="str">
        <f t="shared" si="72"/>
        <v>N/A</v>
      </c>
      <c r="BS138" s="12" t="str">
        <f t="shared" si="73"/>
        <v>N/A</v>
      </c>
      <c r="BT138" s="12" t="str">
        <f t="shared" si="74"/>
        <v>N/A</v>
      </c>
      <c r="BU138" s="12" t="str">
        <f t="shared" si="75"/>
        <v>N/A</v>
      </c>
      <c r="BV138" s="12" t="str">
        <f t="shared" si="76"/>
        <v>N/A</v>
      </c>
      <c r="BW138" s="12" t="str">
        <f t="shared" si="77"/>
        <v>N/A</v>
      </c>
      <c r="BX138" s="12" t="str">
        <f t="shared" si="78"/>
        <v>N/A</v>
      </c>
      <c r="BY138" s="12" t="str">
        <f t="shared" si="79"/>
        <v>N/A</v>
      </c>
      <c r="BZ138" s="12" t="str">
        <f t="shared" si="80"/>
        <v>N/A</v>
      </c>
      <c r="CA138" s="12" t="str">
        <f t="shared" si="81"/>
        <v>N/A</v>
      </c>
      <c r="CB138" s="12" t="str">
        <f t="shared" si="82"/>
        <v>N/A</v>
      </c>
      <c r="CC138" s="12" t="str">
        <f t="shared" si="83"/>
        <v>N/A</v>
      </c>
      <c r="CD138" s="12" t="str">
        <f t="shared" si="84"/>
        <v>N/A</v>
      </c>
      <c r="CE138" s="12" t="str">
        <f t="shared" si="85"/>
        <v>N/A</v>
      </c>
      <c r="CF138" s="12" t="str">
        <f t="shared" si="86"/>
        <v/>
      </c>
      <c r="CG138" s="12" t="str">
        <f t="shared" si="87"/>
        <v>N/A</v>
      </c>
      <c r="CH138" s="12" t="str">
        <f t="shared" si="88"/>
        <v>N/A</v>
      </c>
      <c r="CI138" s="12" t="str">
        <f t="shared" si="89"/>
        <v/>
      </c>
    </row>
    <row r="139" spans="3:87" ht="21.75" thickBot="1" x14ac:dyDescent="0.3">
      <c r="C139" s="2" t="s">
        <v>289</v>
      </c>
      <c r="D139" s="18" t="s">
        <v>290</v>
      </c>
      <c r="E139" s="19">
        <v>89.58</v>
      </c>
      <c r="F139" s="19">
        <v>947.68</v>
      </c>
      <c r="G139" s="19">
        <v>27.7</v>
      </c>
      <c r="H139" s="19">
        <v>27.7</v>
      </c>
      <c r="I139" s="19">
        <v>413.37</v>
      </c>
      <c r="J139" s="20">
        <v>1887.65</v>
      </c>
      <c r="K139" s="19">
        <v>498.9</v>
      </c>
      <c r="L139" s="19">
        <v>0</v>
      </c>
      <c r="M139" s="21">
        <v>-1165.05</v>
      </c>
      <c r="N139" s="20">
        <v>8858.43</v>
      </c>
      <c r="O139" s="20">
        <v>1713.85</v>
      </c>
      <c r="P139" s="20">
        <v>3052.8</v>
      </c>
      <c r="Q139" s="20">
        <v>32137.919999999998</v>
      </c>
      <c r="R139" s="20">
        <v>3052.8</v>
      </c>
      <c r="S139" s="19" t="s">
        <v>101</v>
      </c>
      <c r="T139" s="20">
        <v>23279.5</v>
      </c>
      <c r="U139" s="20">
        <v>9356.7199999999993</v>
      </c>
      <c r="V139" s="19">
        <v>0</v>
      </c>
      <c r="W139" s="20">
        <v>34523.879999999997</v>
      </c>
      <c r="X139" s="19">
        <v>747.65</v>
      </c>
      <c r="Y139" s="19">
        <v>688.35</v>
      </c>
      <c r="Z139" s="20">
        <v>3052.7</v>
      </c>
      <c r="AA139" s="20">
        <v>1616.7</v>
      </c>
      <c r="AB139" s="19" t="s">
        <v>101</v>
      </c>
      <c r="AC139" s="20">
        <v>3712.8</v>
      </c>
      <c r="AD139" s="20">
        <v>10834.97</v>
      </c>
      <c r="AG139" s="2" t="s">
        <v>289</v>
      </c>
      <c r="AH139" s="18" t="s">
        <v>290</v>
      </c>
      <c r="AI139" s="19">
        <v>89.58</v>
      </c>
      <c r="AJ139" s="20">
        <v>1067.3800000000001</v>
      </c>
      <c r="AK139" s="19">
        <v>27.7</v>
      </c>
      <c r="AL139" s="19">
        <v>27.7</v>
      </c>
      <c r="AM139" s="19">
        <v>293.67</v>
      </c>
      <c r="AN139" s="20">
        <v>1887.65</v>
      </c>
      <c r="AO139" s="19">
        <v>498.9</v>
      </c>
      <c r="AP139" s="19">
        <v>0</v>
      </c>
      <c r="AQ139" s="21">
        <v>-1165.05</v>
      </c>
      <c r="AR139" s="20">
        <v>8858.43</v>
      </c>
      <c r="AS139" s="20">
        <v>1749.9</v>
      </c>
      <c r="AT139" s="20">
        <v>3052.8</v>
      </c>
      <c r="AU139" s="20">
        <v>32137.919999999998</v>
      </c>
      <c r="AV139" s="20">
        <v>3052.8</v>
      </c>
      <c r="AW139" s="19">
        <v>50.07</v>
      </c>
      <c r="AX139" s="20">
        <v>23279.5</v>
      </c>
      <c r="AY139" s="20">
        <v>4554.0200000000004</v>
      </c>
      <c r="AZ139" s="20">
        <v>7606.82</v>
      </c>
      <c r="BA139" s="20">
        <v>34745.019999999997</v>
      </c>
      <c r="BB139" s="19">
        <v>747.65</v>
      </c>
      <c r="BC139" s="19">
        <v>689.93</v>
      </c>
      <c r="BD139" s="20">
        <v>3052.7</v>
      </c>
      <c r="BE139" s="20">
        <v>1615.13</v>
      </c>
      <c r="BF139" s="19" t="s">
        <v>101</v>
      </c>
      <c r="BG139" s="20">
        <v>3712.8</v>
      </c>
      <c r="BH139" s="20">
        <v>10820.05</v>
      </c>
      <c r="BJ139" s="12">
        <f t="shared" si="64"/>
        <v>0</v>
      </c>
      <c r="BK139" s="12">
        <f t="shared" si="65"/>
        <v>-0.11214375386460318</v>
      </c>
      <c r="BL139" s="12">
        <f t="shared" si="66"/>
        <v>0</v>
      </c>
      <c r="BM139" s="12">
        <f t="shared" si="67"/>
        <v>0</v>
      </c>
      <c r="BN139" s="12">
        <f t="shared" si="68"/>
        <v>0.40760036775973024</v>
      </c>
      <c r="BO139" s="12">
        <f t="shared" si="69"/>
        <v>0</v>
      </c>
      <c r="BP139" s="12">
        <f t="shared" si="70"/>
        <v>0</v>
      </c>
      <c r="BQ139" s="12" t="str">
        <f t="shared" si="71"/>
        <v/>
      </c>
      <c r="BR139" s="12">
        <f t="shared" si="72"/>
        <v>0</v>
      </c>
      <c r="BS139" s="12">
        <f t="shared" si="73"/>
        <v>0</v>
      </c>
      <c r="BT139" s="12">
        <f t="shared" si="74"/>
        <v>-2.0601177210126397E-2</v>
      </c>
      <c r="BU139" s="12">
        <f t="shared" si="75"/>
        <v>0</v>
      </c>
      <c r="BV139" s="12">
        <f t="shared" si="76"/>
        <v>0</v>
      </c>
      <c r="BW139" s="12">
        <f t="shared" si="77"/>
        <v>0</v>
      </c>
      <c r="BX139" s="12" t="str">
        <f t="shared" si="78"/>
        <v>N/A</v>
      </c>
      <c r="BY139" s="12">
        <f t="shared" si="79"/>
        <v>0</v>
      </c>
      <c r="BZ139" s="12">
        <f t="shared" si="80"/>
        <v>1.0546066991361476</v>
      </c>
      <c r="CA139" s="12">
        <f t="shared" si="81"/>
        <v>-1</v>
      </c>
      <c r="CB139" s="12">
        <f t="shared" si="82"/>
        <v>-6.3646531215120743E-3</v>
      </c>
      <c r="CC139" s="12">
        <f t="shared" si="83"/>
        <v>0</v>
      </c>
      <c r="CD139" s="12">
        <f t="shared" si="84"/>
        <v>-2.2900874001709265E-3</v>
      </c>
      <c r="CE139" s="12">
        <f t="shared" si="85"/>
        <v>0</v>
      </c>
      <c r="CF139" s="12">
        <f t="shared" si="86"/>
        <v>9.7205797675724943E-4</v>
      </c>
      <c r="CG139" s="12" t="str">
        <f t="shared" si="87"/>
        <v>N/A</v>
      </c>
      <c r="CH139" s="12">
        <f t="shared" si="88"/>
        <v>0</v>
      </c>
      <c r="CI139" s="12">
        <f t="shared" si="89"/>
        <v>1.3789215391795855E-3</v>
      </c>
    </row>
    <row r="140" spans="3:87" ht="15.75" thickBot="1" x14ac:dyDescent="0.3">
      <c r="C140" s="1" t="s">
        <v>291</v>
      </c>
      <c r="D140" s="15" t="s">
        <v>292</v>
      </c>
      <c r="E140" s="16">
        <v>41.97</v>
      </c>
      <c r="F140" s="16">
        <v>107.94</v>
      </c>
      <c r="G140" s="17">
        <v>1469.4</v>
      </c>
      <c r="H140" s="17">
        <v>1469.4</v>
      </c>
      <c r="I140" s="16">
        <v>19.010000000000002</v>
      </c>
      <c r="J140" s="17">
        <v>1613.33</v>
      </c>
      <c r="K140" s="16">
        <v>16.98</v>
      </c>
      <c r="L140" s="16">
        <v>0</v>
      </c>
      <c r="M140" s="17">
        <v>1237.33</v>
      </c>
      <c r="N140" s="17">
        <v>1787.93</v>
      </c>
      <c r="O140" s="16">
        <v>6.63</v>
      </c>
      <c r="P140" s="16">
        <v>55.58</v>
      </c>
      <c r="Q140" s="17">
        <v>7970.41</v>
      </c>
      <c r="R140" s="16">
        <v>55.58</v>
      </c>
      <c r="S140" s="16">
        <v>0</v>
      </c>
      <c r="T140" s="17">
        <v>6182.48</v>
      </c>
      <c r="U140" s="16">
        <v>945.25</v>
      </c>
      <c r="V140" s="16">
        <v>0</v>
      </c>
      <c r="W140" s="17">
        <v>8741.06</v>
      </c>
      <c r="X140" s="16">
        <v>61.27</v>
      </c>
      <c r="Y140" s="16">
        <v>98.57</v>
      </c>
      <c r="Z140" s="16">
        <v>376</v>
      </c>
      <c r="AA140" s="16">
        <v>195.94</v>
      </c>
      <c r="AB140" s="16">
        <v>20.22</v>
      </c>
      <c r="AC140" s="16">
        <v>894.22</v>
      </c>
      <c r="AD140" s="17">
        <v>2775.17</v>
      </c>
      <c r="AG140" s="1" t="s">
        <v>291</v>
      </c>
      <c r="AH140" s="15" t="s">
        <v>292</v>
      </c>
      <c r="AI140" s="16">
        <v>41.97</v>
      </c>
      <c r="AJ140" s="16">
        <v>107.94</v>
      </c>
      <c r="AK140" s="17">
        <v>1469.4</v>
      </c>
      <c r="AL140" s="17">
        <v>1469.4</v>
      </c>
      <c r="AM140" s="16">
        <v>19.010000000000002</v>
      </c>
      <c r="AN140" s="17">
        <v>1613.33</v>
      </c>
      <c r="AO140" s="16">
        <v>16.98</v>
      </c>
      <c r="AP140" s="16">
        <v>0</v>
      </c>
      <c r="AQ140" s="17">
        <v>1237.33</v>
      </c>
      <c r="AR140" s="17">
        <v>1787.93</v>
      </c>
      <c r="AS140" s="16">
        <v>6.63</v>
      </c>
      <c r="AT140" s="16">
        <v>55.58</v>
      </c>
      <c r="AU140" s="17">
        <v>7970.41</v>
      </c>
      <c r="AV140" s="16">
        <v>55.58</v>
      </c>
      <c r="AW140" s="16">
        <v>0</v>
      </c>
      <c r="AX140" s="17">
        <v>6182.48</v>
      </c>
      <c r="AY140" s="16">
        <v>883.04</v>
      </c>
      <c r="AZ140" s="16">
        <v>938.62</v>
      </c>
      <c r="BA140" s="17">
        <v>8764.4699999999993</v>
      </c>
      <c r="BB140" s="16">
        <v>69.38</v>
      </c>
      <c r="BC140" s="16">
        <v>98.57</v>
      </c>
      <c r="BD140" s="16">
        <v>376</v>
      </c>
      <c r="BE140" s="16">
        <v>187.83</v>
      </c>
      <c r="BF140" s="16">
        <v>20.22</v>
      </c>
      <c r="BG140" s="16">
        <v>894.22</v>
      </c>
      <c r="BH140" s="17">
        <v>2775.17</v>
      </c>
      <c r="BJ140" s="12">
        <f t="shared" si="64"/>
        <v>0</v>
      </c>
      <c r="BK140" s="12">
        <f t="shared" si="65"/>
        <v>0</v>
      </c>
      <c r="BL140" s="12">
        <f t="shared" si="66"/>
        <v>0</v>
      </c>
      <c r="BM140" s="12">
        <f t="shared" si="67"/>
        <v>0</v>
      </c>
      <c r="BN140" s="12">
        <f t="shared" si="68"/>
        <v>0</v>
      </c>
      <c r="BO140" s="12">
        <f t="shared" si="69"/>
        <v>0</v>
      </c>
      <c r="BP140" s="12">
        <f t="shared" si="70"/>
        <v>0</v>
      </c>
      <c r="BQ140" s="12" t="str">
        <f t="shared" si="71"/>
        <v/>
      </c>
      <c r="BR140" s="12">
        <f t="shared" si="72"/>
        <v>0</v>
      </c>
      <c r="BS140" s="12">
        <f t="shared" si="73"/>
        <v>0</v>
      </c>
      <c r="BT140" s="12">
        <f t="shared" si="74"/>
        <v>0</v>
      </c>
      <c r="BU140" s="12">
        <f t="shared" si="75"/>
        <v>0</v>
      </c>
      <c r="BV140" s="12">
        <f t="shared" si="76"/>
        <v>0</v>
      </c>
      <c r="BW140" s="12">
        <f t="shared" si="77"/>
        <v>0</v>
      </c>
      <c r="BX140" s="12" t="str">
        <f t="shared" si="78"/>
        <v/>
      </c>
      <c r="BY140" s="12">
        <f t="shared" si="79"/>
        <v>0</v>
      </c>
      <c r="BZ140" s="12">
        <f t="shared" si="80"/>
        <v>7.0449809748142828E-2</v>
      </c>
      <c r="CA140" s="12">
        <f t="shared" si="81"/>
        <v>-1</v>
      </c>
      <c r="CB140" s="12">
        <f t="shared" si="82"/>
        <v>-2.6710114815841524E-3</v>
      </c>
      <c r="CC140" s="12">
        <f t="shared" si="83"/>
        <v>-0.11689247621793014</v>
      </c>
      <c r="CD140" s="12">
        <f t="shared" si="84"/>
        <v>0</v>
      </c>
      <c r="CE140" s="12">
        <f t="shared" si="85"/>
        <v>0</v>
      </c>
      <c r="CF140" s="12">
        <f t="shared" si="86"/>
        <v>4.3177341212798724E-2</v>
      </c>
      <c r="CG140" s="12">
        <f t="shared" si="87"/>
        <v>0</v>
      </c>
      <c r="CH140" s="12">
        <f t="shared" si="88"/>
        <v>0</v>
      </c>
      <c r="CI140" s="12">
        <f t="shared" si="89"/>
        <v>0</v>
      </c>
    </row>
    <row r="141" spans="3:87" ht="15.75" thickBot="1" x14ac:dyDescent="0.3">
      <c r="C141" s="2" t="s">
        <v>293</v>
      </c>
      <c r="D141" s="18" t="s">
        <v>294</v>
      </c>
      <c r="E141" s="19">
        <v>63.28</v>
      </c>
      <c r="F141" s="19">
        <v>842.25</v>
      </c>
      <c r="G141" s="19">
        <v>389.75</v>
      </c>
      <c r="H141" s="19">
        <v>389.75</v>
      </c>
      <c r="I141" s="20">
        <v>1404.25</v>
      </c>
      <c r="J141" s="20">
        <v>3140.25</v>
      </c>
      <c r="K141" s="19">
        <v>504</v>
      </c>
      <c r="L141" s="19">
        <v>0</v>
      </c>
      <c r="M141" s="21">
        <v>-1628</v>
      </c>
      <c r="N141" s="20">
        <v>19056</v>
      </c>
      <c r="O141" s="19" t="s">
        <v>101</v>
      </c>
      <c r="P141" s="19" t="s">
        <v>101</v>
      </c>
      <c r="Q141" s="20">
        <v>59128.25</v>
      </c>
      <c r="R141" s="19" t="s">
        <v>101</v>
      </c>
      <c r="S141" s="20">
        <v>2601.75</v>
      </c>
      <c r="T141" s="20">
        <v>40072.25</v>
      </c>
      <c r="U141" s="20">
        <v>6068</v>
      </c>
      <c r="V141" s="19" t="s">
        <v>101</v>
      </c>
      <c r="W141" s="20">
        <v>49280.5</v>
      </c>
      <c r="X141" s="20">
        <v>1190.75</v>
      </c>
      <c r="Y141" s="20">
        <v>1315.5</v>
      </c>
      <c r="Z141" s="20">
        <v>4768.25</v>
      </c>
      <c r="AA141" s="20">
        <v>1810.5</v>
      </c>
      <c r="AB141" s="19">
        <v>451.5</v>
      </c>
      <c r="AC141" s="20">
        <v>4428</v>
      </c>
      <c r="AD141" s="20">
        <v>18244.25</v>
      </c>
      <c r="AG141" s="2" t="s">
        <v>293</v>
      </c>
      <c r="AH141" s="18" t="s">
        <v>294</v>
      </c>
      <c r="AI141" s="19">
        <v>63.28</v>
      </c>
      <c r="AJ141" s="20">
        <v>1501.5</v>
      </c>
      <c r="AK141" s="19">
        <v>389.75</v>
      </c>
      <c r="AL141" s="19">
        <v>454.25</v>
      </c>
      <c r="AM141" s="19">
        <v>680.5</v>
      </c>
      <c r="AN141" s="20">
        <v>3140.25</v>
      </c>
      <c r="AO141" s="19">
        <v>504</v>
      </c>
      <c r="AP141" s="19">
        <v>64.5</v>
      </c>
      <c r="AQ141" s="21">
        <v>-1628</v>
      </c>
      <c r="AR141" s="20">
        <v>18871.5</v>
      </c>
      <c r="AS141" s="20">
        <v>2624.75</v>
      </c>
      <c r="AT141" s="19">
        <v>0</v>
      </c>
      <c r="AU141" s="20">
        <v>58802.25</v>
      </c>
      <c r="AV141" s="19" t="s">
        <v>101</v>
      </c>
      <c r="AW141" s="20">
        <v>2476.75</v>
      </c>
      <c r="AX141" s="20">
        <v>39930.75</v>
      </c>
      <c r="AY141" s="20">
        <v>3584.75</v>
      </c>
      <c r="AZ141" s="20">
        <v>3584.75</v>
      </c>
      <c r="BA141" s="20">
        <v>49844.25</v>
      </c>
      <c r="BB141" s="20">
        <v>1190.75</v>
      </c>
      <c r="BC141" s="20">
        <v>1770</v>
      </c>
      <c r="BD141" s="20">
        <v>4768.25</v>
      </c>
      <c r="BE141" s="20">
        <v>1807.5</v>
      </c>
      <c r="BF141" s="19" t="s">
        <v>101</v>
      </c>
      <c r="BG141" s="20">
        <v>4428</v>
      </c>
      <c r="BH141" s="20">
        <v>18185</v>
      </c>
      <c r="BJ141" s="12">
        <f t="shared" si="64"/>
        <v>0</v>
      </c>
      <c r="BK141" s="12">
        <f t="shared" si="65"/>
        <v>-0.43906093906093907</v>
      </c>
      <c r="BL141" s="12">
        <f t="shared" si="66"/>
        <v>0</v>
      </c>
      <c r="BM141" s="12">
        <f t="shared" si="67"/>
        <v>-0.14199229499174462</v>
      </c>
      <c r="BN141" s="12">
        <f t="shared" si="68"/>
        <v>1.0635562086700956</v>
      </c>
      <c r="BO141" s="12">
        <f t="shared" si="69"/>
        <v>0</v>
      </c>
      <c r="BP141" s="12">
        <f t="shared" si="70"/>
        <v>0</v>
      </c>
      <c r="BQ141" s="12">
        <f t="shared" si="71"/>
        <v>-1</v>
      </c>
      <c r="BR141" s="12">
        <f t="shared" si="72"/>
        <v>0</v>
      </c>
      <c r="BS141" s="12">
        <f t="shared" si="73"/>
        <v>9.7766473253318494E-3</v>
      </c>
      <c r="BT141" s="12" t="str">
        <f t="shared" si="74"/>
        <v>N/A</v>
      </c>
      <c r="BU141" s="12" t="str">
        <f t="shared" si="75"/>
        <v>N/A</v>
      </c>
      <c r="BV141" s="12">
        <f t="shared" si="76"/>
        <v>5.544005544005544E-3</v>
      </c>
      <c r="BW141" s="12" t="str">
        <f t="shared" si="77"/>
        <v>N/A</v>
      </c>
      <c r="BX141" s="12">
        <f t="shared" si="78"/>
        <v>5.0469365095387103E-2</v>
      </c>
      <c r="BY141" s="12">
        <f t="shared" si="79"/>
        <v>3.5436349179517037E-3</v>
      </c>
      <c r="BZ141" s="12">
        <f t="shared" si="80"/>
        <v>0.69272613152939533</v>
      </c>
      <c r="CA141" s="12" t="str">
        <f t="shared" si="81"/>
        <v>N/A</v>
      </c>
      <c r="CB141" s="12">
        <f t="shared" si="82"/>
        <v>-1.1310231370719792E-2</v>
      </c>
      <c r="CC141" s="12">
        <f t="shared" si="83"/>
        <v>0</v>
      </c>
      <c r="CD141" s="12">
        <f t="shared" si="84"/>
        <v>-0.25677966101694916</v>
      </c>
      <c r="CE141" s="12">
        <f t="shared" si="85"/>
        <v>0</v>
      </c>
      <c r="CF141" s="12">
        <f t="shared" si="86"/>
        <v>1.6597510373443983E-3</v>
      </c>
      <c r="CG141" s="12" t="str">
        <f t="shared" si="87"/>
        <v>N/A</v>
      </c>
      <c r="CH141" s="12">
        <f t="shared" si="88"/>
        <v>0</v>
      </c>
      <c r="CI141" s="12">
        <f t="shared" si="89"/>
        <v>3.2581798185317571E-3</v>
      </c>
    </row>
    <row r="142" spans="3:87" ht="15.75" thickBot="1" x14ac:dyDescent="0.3">
      <c r="C142" s="1" t="s">
        <v>295</v>
      </c>
      <c r="D142" s="15" t="s">
        <v>296</v>
      </c>
      <c r="E142" s="16">
        <v>41.23</v>
      </c>
      <c r="F142" s="16">
        <v>6.97</v>
      </c>
      <c r="G142" s="16">
        <v>0</v>
      </c>
      <c r="H142" s="16">
        <v>0</v>
      </c>
      <c r="I142" s="16">
        <v>1.33</v>
      </c>
      <c r="J142" s="16">
        <v>9.31</v>
      </c>
      <c r="K142" s="16">
        <v>1.01</v>
      </c>
      <c r="L142" s="16">
        <v>0</v>
      </c>
      <c r="M142" s="24">
        <v>-3.86</v>
      </c>
      <c r="N142" s="16">
        <v>82.81</v>
      </c>
      <c r="O142" s="16">
        <v>0</v>
      </c>
      <c r="P142" s="16">
        <v>0</v>
      </c>
      <c r="Q142" s="16">
        <v>391.21</v>
      </c>
      <c r="R142" s="16">
        <v>0</v>
      </c>
      <c r="S142" s="16">
        <v>0.97</v>
      </c>
      <c r="T142" s="16">
        <v>308.39999999999998</v>
      </c>
      <c r="U142" s="16">
        <v>38.049999999999997</v>
      </c>
      <c r="V142" s="16">
        <v>0</v>
      </c>
      <c r="W142" s="16">
        <v>355.76</v>
      </c>
      <c r="X142" s="16">
        <v>3.77</v>
      </c>
      <c r="Y142" s="16">
        <v>6.01</v>
      </c>
      <c r="Z142" s="16">
        <v>13.17</v>
      </c>
      <c r="AA142" s="16">
        <v>3.26</v>
      </c>
      <c r="AB142" s="16">
        <v>0.13</v>
      </c>
      <c r="AC142" s="16">
        <v>38.630000000000003</v>
      </c>
      <c r="AD142" s="16">
        <v>94.73</v>
      </c>
      <c r="AG142" s="3" t="s">
        <v>295</v>
      </c>
      <c r="AH142" s="25" t="s">
        <v>296</v>
      </c>
      <c r="AI142" s="26">
        <v>41.23</v>
      </c>
      <c r="AJ142" s="26">
        <v>6.97</v>
      </c>
      <c r="AK142" s="26">
        <v>0</v>
      </c>
      <c r="AL142" s="26">
        <v>0</v>
      </c>
      <c r="AM142" s="26">
        <v>1.33</v>
      </c>
      <c r="AN142" s="26">
        <v>9.31</v>
      </c>
      <c r="AO142" s="26">
        <v>1.01</v>
      </c>
      <c r="AP142" s="26">
        <v>0</v>
      </c>
      <c r="AQ142" s="27">
        <v>-3.86</v>
      </c>
      <c r="AR142" s="26">
        <v>82.83</v>
      </c>
      <c r="AS142" s="26">
        <v>0</v>
      </c>
      <c r="AT142" s="26">
        <v>0</v>
      </c>
      <c r="AU142" s="26">
        <v>391.23</v>
      </c>
      <c r="AV142" s="26" t="s">
        <v>101</v>
      </c>
      <c r="AW142" s="26">
        <v>0</v>
      </c>
      <c r="AX142" s="26">
        <v>308.39999999999998</v>
      </c>
      <c r="AY142" s="26">
        <v>37.799999999999997</v>
      </c>
      <c r="AZ142" s="26">
        <v>37.799999999999997</v>
      </c>
      <c r="BA142" s="26">
        <v>355.76</v>
      </c>
      <c r="BB142" s="26">
        <v>3.77</v>
      </c>
      <c r="BC142" s="26">
        <v>6.01</v>
      </c>
      <c r="BD142" s="26">
        <v>13.17</v>
      </c>
      <c r="BE142" s="26">
        <v>3.26</v>
      </c>
      <c r="BF142" s="26">
        <v>0.13</v>
      </c>
      <c r="BG142" s="26">
        <v>38.630000000000003</v>
      </c>
      <c r="BH142" s="26">
        <v>94.73</v>
      </c>
      <c r="BJ142" s="12">
        <f t="shared" si="64"/>
        <v>0</v>
      </c>
      <c r="BK142" s="12">
        <f t="shared" si="65"/>
        <v>0</v>
      </c>
      <c r="BL142" s="12" t="str">
        <f t="shared" si="66"/>
        <v/>
      </c>
      <c r="BM142" s="12" t="str">
        <f t="shared" si="67"/>
        <v/>
      </c>
      <c r="BN142" s="12">
        <f t="shared" si="68"/>
        <v>0</v>
      </c>
      <c r="BO142" s="12">
        <f t="shared" si="69"/>
        <v>0</v>
      </c>
      <c r="BP142" s="12">
        <f t="shared" si="70"/>
        <v>0</v>
      </c>
      <c r="BQ142" s="12" t="str">
        <f t="shared" si="71"/>
        <v/>
      </c>
      <c r="BR142" s="12">
        <f t="shared" si="72"/>
        <v>0</v>
      </c>
      <c r="BS142" s="12">
        <f t="shared" si="73"/>
        <v>-2.4145840878903805E-4</v>
      </c>
      <c r="BT142" s="12" t="str">
        <f t="shared" si="74"/>
        <v/>
      </c>
      <c r="BU142" s="12" t="str">
        <f t="shared" si="75"/>
        <v/>
      </c>
      <c r="BV142" s="12">
        <f t="shared" si="76"/>
        <v>-5.1120824067782767E-5</v>
      </c>
      <c r="BW142" s="12" t="str">
        <f t="shared" si="77"/>
        <v>N/A</v>
      </c>
      <c r="BX142" s="12" t="str">
        <f t="shared" si="78"/>
        <v/>
      </c>
      <c r="BY142" s="12">
        <f t="shared" si="79"/>
        <v>0</v>
      </c>
      <c r="BZ142" s="12">
        <f t="shared" si="80"/>
        <v>6.6137566137566143E-3</v>
      </c>
      <c r="CA142" s="12">
        <f t="shared" si="81"/>
        <v>-1</v>
      </c>
      <c r="CB142" s="12">
        <f t="shared" si="82"/>
        <v>0</v>
      </c>
      <c r="CC142" s="12">
        <f t="shared" si="83"/>
        <v>0</v>
      </c>
      <c r="CD142" s="12">
        <f t="shared" si="84"/>
        <v>0</v>
      </c>
      <c r="CE142" s="12">
        <f t="shared" si="85"/>
        <v>0</v>
      </c>
      <c r="CF142" s="12">
        <f t="shared" si="86"/>
        <v>0</v>
      </c>
      <c r="CG142" s="12">
        <f t="shared" si="87"/>
        <v>0</v>
      </c>
      <c r="CH142" s="12">
        <f t="shared" si="88"/>
        <v>0</v>
      </c>
      <c r="CI142" s="12">
        <f t="shared" si="89"/>
        <v>0</v>
      </c>
    </row>
  </sheetData>
  <autoFilter ref="C11:CI111" xr:uid="{E416055E-D229-4A28-8122-D73C62670E56}"/>
  <hyperlinks>
    <hyperlink ref="C11" r:id="rId1" display="javascript:void(jsScreen.paginateResults('sort', '0'));" xr:uid="{A3DB946F-0314-4D1B-930F-9AFA1B94FB48}"/>
    <hyperlink ref="D11" r:id="rId2" display="javascript:void(jsScreen.paginateResults('sort', '1'));" xr:uid="{519FB9DF-3173-49D4-A376-A959602608F1}"/>
    <hyperlink ref="E11" r:id="rId3" display="javascript:void(jsScreen.paginateResults('sort', '2'));" xr:uid="{38AB78C7-5FAA-4A4B-B2CF-46AD3673C536}"/>
    <hyperlink ref="F11" r:id="rId4" display="javascript:void(jsScreen.paginateResults('sort', '3'));" xr:uid="{E5A4148C-00D0-4D49-B0D4-27CC39983AD6}"/>
    <hyperlink ref="G11" r:id="rId5" display="javascript:void(jsScreen.paginateResults('sort', '4'));" xr:uid="{AE5F4994-8AA9-4E13-AF17-4D96EB94783C}"/>
    <hyperlink ref="H11" r:id="rId6" display="javascript:void(jsScreen.paginateResults('sort', '5'));" xr:uid="{D6BA8ACC-490D-43EF-98DB-7444353ADEAA}"/>
    <hyperlink ref="I11" r:id="rId7" display="javascript:void(jsScreen.paginateResults('sort', '6'));" xr:uid="{ADF8343D-F7F0-4852-9361-1E124D2AA3A8}"/>
    <hyperlink ref="J11" r:id="rId8" display="javascript:void(jsScreen.paginateResults('sort', '7'));" xr:uid="{E928907B-2564-4B85-A4D8-DAAAEA0B3F78}"/>
    <hyperlink ref="K11" r:id="rId9" display="javascript:void(jsScreen.paginateResults('sort', '8'));" xr:uid="{88036EEE-C069-429B-B91A-157013BE3833}"/>
    <hyperlink ref="L11" r:id="rId10" display="javascript:void(jsScreen.paginateResults('sort', '9'));" xr:uid="{9154D5CD-FBEE-45F2-9050-A00195014B80}"/>
    <hyperlink ref="M11" r:id="rId11" display="javascript:void(jsScreen.paginateResults('sort', '10'));" xr:uid="{C7679E84-6103-4D13-A82C-B562174064C0}"/>
    <hyperlink ref="N11" r:id="rId12" display="javascript:void(jsScreen.paginateResults('sort', '11'));" xr:uid="{D81BBA46-B5AE-492C-AD2D-D2AEC6B0FAC5}"/>
    <hyperlink ref="O11" r:id="rId13" display="javascript:void(jsScreen.paginateResults('sort', '12'));" xr:uid="{F13BD8BE-7B47-4373-AE33-0C9BFC99A9B1}"/>
    <hyperlink ref="P11" r:id="rId14" display="javascript:void(jsScreen.paginateResults('sort', '13'));" xr:uid="{2F43A688-75EF-48F8-A82D-452A6079DD9F}"/>
    <hyperlink ref="Q11" r:id="rId15" display="javascript:void(jsScreen.paginateResults('sort', '14'));" xr:uid="{3E317C4B-ED70-4DDA-A60C-A8A8F338BD11}"/>
    <hyperlink ref="R11" r:id="rId16" display="javascript:void(jsScreen.paginateResults('sort', '15'));" xr:uid="{1D6F470B-4682-4EC0-81B8-79F842524C28}"/>
    <hyperlink ref="S11" r:id="rId17" display="javascript:void(jsScreen.paginateResults('sort', '16'));" xr:uid="{A6CE781A-E6D2-443F-B247-F11493647610}"/>
    <hyperlink ref="T11" r:id="rId18" display="javascript:void(jsScreen.paginateResults('sort', '17'));" xr:uid="{74CAD065-B23D-41A0-BF9F-26A17FA595F5}"/>
    <hyperlink ref="U11" r:id="rId19" display="javascript:void(jsScreen.paginateResults('sort', '18'));" xr:uid="{621B0A4A-0D83-4CEC-8C0A-F2C361F4F5FF}"/>
    <hyperlink ref="V11" r:id="rId20" display="javascript:void(jsScreen.paginateResults('sort', '19'));" xr:uid="{8B0B0F18-7BDF-4F65-8B76-B21BCCD3DF62}"/>
    <hyperlink ref="W11" r:id="rId21" display="javascript:void(jsScreen.paginateResults('sort', '20'));" xr:uid="{AB0E8F51-8AC1-4492-A014-8C92D680E8F4}"/>
    <hyperlink ref="X11" r:id="rId22" display="javascript:void(jsScreen.paginateResults('sort', '21'));" xr:uid="{6D8B3A5B-35FD-49AF-96A3-050FC9460168}"/>
    <hyperlink ref="Y11" r:id="rId23" display="javascript:void(jsScreen.paginateResults('sort', '22'));" xr:uid="{77474246-867B-4E5B-BCC9-064C2809BC91}"/>
    <hyperlink ref="Z11" r:id="rId24" display="javascript:void(jsScreen.paginateResults('sort', '23'));" xr:uid="{304EBE5F-58CC-4594-8342-4DC49472F41E}"/>
    <hyperlink ref="AA11" r:id="rId25" display="javascript:void(jsScreen.paginateResults('sort', '24'));" xr:uid="{6DC87370-6239-421B-B2F0-CD04DC9A348D}"/>
    <hyperlink ref="AB11" r:id="rId26" display="javascript:void(jsScreen.paginateResults('sort', '25'));" xr:uid="{1FFB8DA6-ACBE-48D3-85E5-514B27E985B9}"/>
    <hyperlink ref="AC11" r:id="rId27" display="javascript:void(jsScreen.paginateResults('sort', '26'));" xr:uid="{0884C605-9752-46F4-8277-0CA0E5717700}"/>
    <hyperlink ref="AD11" r:id="rId28" display="javascript:void(jsScreen.paginateResults('sort', '27'));" xr:uid="{80E2E670-FB59-4A9A-8AC7-E7B5B3F4E7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Parquette</dc:creator>
  <cp:lastModifiedBy>Dan Parquette</cp:lastModifiedBy>
  <dcterms:created xsi:type="dcterms:W3CDTF">2020-05-06T23:37:05Z</dcterms:created>
  <dcterms:modified xsi:type="dcterms:W3CDTF">2020-05-07T02:50:25Z</dcterms:modified>
</cp:coreProperties>
</file>