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p\"/>
    </mc:Choice>
  </mc:AlternateContent>
  <bookViews>
    <workbookView xWindow="0" yWindow="190" windowWidth="19140" windowHeight="8520"/>
  </bookViews>
  <sheets>
    <sheet name="P123_R2G_List" sheetId="1" r:id="rId1"/>
  </sheets>
  <calcPr calcId="162913"/>
</workbook>
</file>

<file path=xl/calcChain.xml><?xml version="1.0" encoding="utf-8"?>
<calcChain xmlns="http://schemas.openxmlformats.org/spreadsheetml/2006/main">
  <c r="F85" i="1" l="1"/>
  <c r="E85" i="1"/>
  <c r="D85" i="1"/>
  <c r="F82" i="1"/>
  <c r="E82" i="1"/>
  <c r="C85" i="1"/>
  <c r="C82" i="1"/>
  <c r="B87" i="1"/>
  <c r="B85" i="1"/>
  <c r="A87" i="1"/>
  <c r="F87" i="1" s="1"/>
  <c r="A86" i="1"/>
  <c r="B86" i="1" s="1"/>
  <c r="A84" i="1"/>
  <c r="F84" i="1" s="1"/>
  <c r="A82" i="1"/>
  <c r="D82" i="1" s="1"/>
  <c r="C79" i="1"/>
  <c r="D79" i="1" s="1"/>
  <c r="D78" i="1"/>
  <c r="D77" i="1"/>
  <c r="D76" i="1"/>
  <c r="D75" i="1"/>
  <c r="D74" i="1"/>
  <c r="D7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B217" i="1"/>
  <c r="B218" i="1"/>
  <c r="B219" i="1"/>
  <c r="B221" i="1"/>
  <c r="B82" i="1" l="1"/>
  <c r="C84" i="1"/>
  <c r="D86" i="1"/>
  <c r="E86" i="1"/>
  <c r="B84" i="1"/>
  <c r="C86" i="1"/>
  <c r="D84" i="1"/>
  <c r="F86" i="1"/>
  <c r="C87" i="1"/>
  <c r="E84" i="1"/>
  <c r="D87" i="1"/>
  <c r="A83" i="1"/>
  <c r="E87" i="1"/>
  <c r="F83" i="1" l="1"/>
  <c r="B83" i="1"/>
  <c r="E83" i="1"/>
  <c r="D83" i="1"/>
  <c r="D88" i="1" s="1"/>
  <c r="C83" i="1"/>
</calcChain>
</file>

<file path=xl/sharedStrings.xml><?xml version="1.0" encoding="utf-8"?>
<sst xmlns="http://schemas.openxmlformats.org/spreadsheetml/2006/main" count="856" uniqueCount="355">
  <si>
    <t>Model</t>
  </si>
  <si>
    <t>Author</t>
  </si>
  <si>
    <t>Username</t>
  </si>
  <si>
    <t>Date Launched</t>
  </si>
  <si>
    <t>3M Return</t>
  </si>
  <si>
    <t>1Y Return</t>
  </si>
  <si>
    <t>Risk Score</t>
  </si>
  <si>
    <t>Trading Commitment</t>
  </si>
  <si>
    <t>3M Excess Return</t>
  </si>
  <si>
    <t>1Y Excess Return</t>
  </si>
  <si>
    <t>2Y Excess Return</t>
  </si>
  <si>
    <t>Sharpe Ratio</t>
  </si>
  <si>
    <t>1Y Volatility</t>
  </si>
  <si>
    <t>1Y Max Drawdown</t>
  </si>
  <si>
    <t>Turnover</t>
  </si>
  <si>
    <t>Beta</t>
  </si>
  <si>
    <t>Dividend Yield</t>
  </si>
  <si>
    <t>Liquidity</t>
  </si>
  <si>
    <t>Micro Cap</t>
  </si>
  <si>
    <t>Small Cap</t>
  </si>
  <si>
    <t>Mid Cap</t>
  </si>
  <si>
    <t>Large Cap</t>
  </si>
  <si>
    <t>Macro Economic</t>
  </si>
  <si>
    <t>Population Growth</t>
  </si>
  <si>
    <t>Special</t>
  </si>
  <si>
    <t>Financial</t>
  </si>
  <si>
    <t>Innovative</t>
  </si>
  <si>
    <t>Momentum</t>
  </si>
  <si>
    <t>Value</t>
  </si>
  <si>
    <t>Quality</t>
  </si>
  <si>
    <t>Country</t>
  </si>
  <si>
    <t>SmallCap GARP</t>
  </si>
  <si>
    <t>Marc Gerstein</t>
  </si>
  <si>
    <t>mgerstein</t>
  </si>
  <si>
    <t>USA</t>
  </si>
  <si>
    <t>Buffett</t>
  </si>
  <si>
    <t>Chaikin with Market Timing</t>
  </si>
  <si>
    <t>Piotroski</t>
  </si>
  <si>
    <t>Keating's 20 5th Gen Microcap Trader</t>
  </si>
  <si>
    <t>Oliver Keating</t>
  </si>
  <si>
    <t>olikea</t>
  </si>
  <si>
    <t>Keating's 50 4th Gen Microcap Investor</t>
  </si>
  <si>
    <t>Keating's 20 Classic Trader</t>
  </si>
  <si>
    <t>ALPHA GENERATION</t>
  </si>
  <si>
    <t>Brandon VanLandingham</t>
  </si>
  <si>
    <t>brandonvham</t>
  </si>
  <si>
    <t>Cherrypicking the Blue Chips - Standard</t>
  </si>
  <si>
    <t>TWY 5 stocks HG EMA 11 SYS</t>
  </si>
  <si>
    <t>Wuu Yean Tay</t>
  </si>
  <si>
    <t>twywy</t>
  </si>
  <si>
    <t>Cherrypicking the Blue Chips - Folio</t>
  </si>
  <si>
    <t>Sherman's way 2 go with a low Max Drawdown</t>
  </si>
  <si>
    <t>Amiran Sherman</t>
  </si>
  <si>
    <t>amirans</t>
  </si>
  <si>
    <t>Alpha Max - Small Cap 100Mil &lt; MktCap &lt; 2Bil Good Liquidity 63% Win Rate</t>
  </si>
  <si>
    <t>Guangda Shi</t>
  </si>
  <si>
    <t>shiguang</t>
  </si>
  <si>
    <t>TWY 10 Stocks $20M to $5B</t>
  </si>
  <si>
    <t>Don's Diversified Factors 2010, 5s aggressive</t>
  </si>
  <si>
    <t>Donald Peters</t>
  </si>
  <si>
    <t>dwpeters</t>
  </si>
  <si>
    <t>1st! SME</t>
  </si>
  <si>
    <t>Andreas Himmelreich</t>
  </si>
  <si>
    <t>judgetrade</t>
  </si>
  <si>
    <t>TWY 5 Stks Mktcap&gt;$100M Liquidity&gt;$1M VIX Mkt Timed</t>
  </si>
  <si>
    <t>1st! 100 Growth Stocks! Free!</t>
  </si>
  <si>
    <t>:+:Quantonomics 20 Small Cap Gems:+:</t>
  </si>
  <si>
    <t>Quantonomics</t>
  </si>
  <si>
    <t>TWY 5 Stks with Mktcap &gt; $100M Liquidity &gt; $1M</t>
  </si>
  <si>
    <t>_SZS Large Cap S&amp;P Defensive_</t>
  </si>
  <si>
    <t>Santiago Zepeda</t>
  </si>
  <si>
    <t>SZ</t>
  </si>
  <si>
    <t>Merger&amp;Acquisition - low drawdowns</t>
  </si>
  <si>
    <t>Marco Salerno</t>
  </si>
  <si>
    <t>marco</t>
  </si>
  <si>
    <t>RTG - Best 30 Companies - MGTB</t>
  </si>
  <si>
    <t>Aaron Zander</t>
  </si>
  <si>
    <t>hunter</t>
  </si>
  <si>
    <t>:-) Large and Liquid</t>
  </si>
  <si>
    <t>Steve Jeary</t>
  </si>
  <si>
    <t>SteveJ</t>
  </si>
  <si>
    <t>TWY 5 stocks Liquid MicroCap $350m</t>
  </si>
  <si>
    <t>Don's Classic SC, Liquidity &gt; 750K</t>
  </si>
  <si>
    <t>Best(SPY-SH) Gains for Up &amp; Down Markets</t>
  </si>
  <si>
    <t>Georg Vrba</t>
  </si>
  <si>
    <t>geov</t>
  </si>
  <si>
    <t>Best1(Sector SPDR)*</t>
  </si>
  <si>
    <t>Keating's 10 Large Cap Investor (S&amp;P500)</t>
  </si>
  <si>
    <t>Keating's 10 stk Merger Arbitrage Portfolio</t>
  </si>
  <si>
    <t>Keating's Extreme 5 (mktcap&gt;$100m, vol&gt;$400k)</t>
  </si>
  <si>
    <t>Eric's S&amp;P 500---Top Performers</t>
  </si>
  <si>
    <t>Eric Simpson</t>
  </si>
  <si>
    <t>ehensim1</t>
  </si>
  <si>
    <t>Best9(Russell1000)</t>
  </si>
  <si>
    <t>SP500 Market Timed Hedge</t>
  </si>
  <si>
    <t>P123 Value &amp; Momentum</t>
  </si>
  <si>
    <t>Keating's Extreme Liquid 5 (mktcap &gt; 200, vol &gt; $1m)</t>
  </si>
  <si>
    <t>Mike's - Small Cap Sprinters (Sharpe &gt; 2; 63% win rate)</t>
  </si>
  <si>
    <t>Michael Litzinger</t>
  </si>
  <si>
    <t>melitzo55</t>
  </si>
  <si>
    <t>Keating's ETF Trader (Gold &amp; S&amp;P500)</t>
  </si>
  <si>
    <t>Contrarian value: outsized gains, &gt;$1B mkt cap, low turnover</t>
  </si>
  <si>
    <t>Matthew Kelty</t>
  </si>
  <si>
    <t>mkelty76</t>
  </si>
  <si>
    <t>Mike's - Solid Growth Stocks (Market Timing)</t>
  </si>
  <si>
    <t>ETF Momentum</t>
  </si>
  <si>
    <t>Scotts Investments</t>
  </si>
  <si>
    <t>oyenscot</t>
  </si>
  <si>
    <t>Keating's Liquid 6 Trader</t>
  </si>
  <si>
    <t>Keating's Extreme 10 (mktcap&gt;$100m)</t>
  </si>
  <si>
    <t>_SZS Large Cap S&amp;P Defensive II: Focused_</t>
  </si>
  <si>
    <t>SURFR - ETF Timing (SH, {RSP, MDY, IWM}, EDV), Turnover=3.2x</t>
  </si>
  <si>
    <t>Dan Micsa</t>
  </si>
  <si>
    <t>dmicsa</t>
  </si>
  <si>
    <t>Keating's Mid Cap Trader</t>
  </si>
  <si>
    <t>Sector Specialist: Healthcare</t>
  </si>
  <si>
    <t>1st! 5 Stock Different</t>
  </si>
  <si>
    <t>1st! 5 New Liquid Estimators</t>
  </si>
  <si>
    <t>Keating's Ultra Extreme Trader</t>
  </si>
  <si>
    <t>Sector Specialist: Consumer Staples</t>
  </si>
  <si>
    <t>Keating's Ultra Defensive Portfolio</t>
  </si>
  <si>
    <t>Sherman's way 2 go Shield Wall</t>
  </si>
  <si>
    <t>Keating's E-Z Mid Cap Trader</t>
  </si>
  <si>
    <t>Keating's Millionaire's Portfolio</t>
  </si>
  <si>
    <t>Sector Specialist: Industrials</t>
  </si>
  <si>
    <t>Sherman's way 2 go: Heavyweight (sp500)</t>
  </si>
  <si>
    <t>Russell 1000 Liquid Value</t>
  </si>
  <si>
    <t>Jim Emberg</t>
  </si>
  <si>
    <t>Jim101</t>
  </si>
  <si>
    <t>Sector Specialist: Financial</t>
  </si>
  <si>
    <t>Sector Specialist: Tech</t>
  </si>
  <si>
    <t>Potential Investments' Premier Performance</t>
  </si>
  <si>
    <t>Andrew Durrett</t>
  </si>
  <si>
    <t>PotentialInvestments</t>
  </si>
  <si>
    <t>The Value Devils 5p</t>
  </si>
  <si>
    <t>Zvi Eintracht</t>
  </si>
  <si>
    <t>z8735</t>
  </si>
  <si>
    <t>Sector Specialist: Materials</t>
  </si>
  <si>
    <t>Premier Performance High Liquidity</t>
  </si>
  <si>
    <t>Sharper</t>
  </si>
  <si>
    <t>Michael Thompson</t>
  </si>
  <si>
    <t>Arrowheadmike</t>
  </si>
  <si>
    <t>SURFR - ETF Special Tactics V1 (2 Holdings)</t>
  </si>
  <si>
    <t>_SZS Large Cap S&amp;P Defensive II: Conservative Asset Allocation_</t>
  </si>
  <si>
    <t>_SZS Large Cap S&amp;P Defensive II_</t>
  </si>
  <si>
    <t>Super 5 Small Caps</t>
  </si>
  <si>
    <t>DebtCyclePeak</t>
  </si>
  <si>
    <t>mmasand</t>
  </si>
  <si>
    <t>S&amp;P 500 - High Liquidity Low Drawdown for $5</t>
  </si>
  <si>
    <t>financialportfol.io Munich | LargeMid Cap + Bonds | Fundamental safe haven</t>
  </si>
  <si>
    <t>fi ps</t>
  </si>
  <si>
    <t>fips</t>
  </si>
  <si>
    <t>Five Hidden Gems</t>
  </si>
  <si>
    <t>SURFR - ETF AssetRotation (3 Holding) V8.1</t>
  </si>
  <si>
    <t>Large Cap Pure Technical</t>
  </si>
  <si>
    <t>financialportfol.io Bologna | Liquid Stocks + Bonds | Alpha since 1927</t>
  </si>
  <si>
    <t>Eric's Large Cap Dividend Model</t>
  </si>
  <si>
    <t>_SZS Large Cap S&amp;P Defensive II: Focused Conservative Allocation_</t>
  </si>
  <si>
    <t>Sector Specialist: Aggressive Healthcare</t>
  </si>
  <si>
    <t>Keating's Warren Buffett inspired portfolio</t>
  </si>
  <si>
    <t>SectorSpecialist: MidCap Healthcare</t>
  </si>
  <si>
    <t>1st! 10 Momentum Large Caps 9.99$</t>
  </si>
  <si>
    <t>Mike's Sector - Healthcare 8 Stocks (Low Turnover; 67% winners)</t>
  </si>
  <si>
    <t>Your Next Gr8 Momentum</t>
  </si>
  <si>
    <t>Momentum model</t>
  </si>
  <si>
    <t>Cloudvestor 8 Russell2000 Gems</t>
  </si>
  <si>
    <t>whotookmynickname .</t>
  </si>
  <si>
    <t>whotookmynickname</t>
  </si>
  <si>
    <t>TWY 5 stks SPX EMA Mkt Time</t>
  </si>
  <si>
    <t>AG - Russell 1000 Value Dividend</t>
  </si>
  <si>
    <t>Arie Goren</t>
  </si>
  <si>
    <t>arigoren</t>
  </si>
  <si>
    <t>ALPHATEK Max Sharpe Top 20</t>
  </si>
  <si>
    <t>yury polyakov</t>
  </si>
  <si>
    <t>yupolv</t>
  </si>
  <si>
    <t>AG - Value Momentum</t>
  </si>
  <si>
    <t>EasyFund SF</t>
  </si>
  <si>
    <t>Jeff Davanzo</t>
  </si>
  <si>
    <t>redivy</t>
  </si>
  <si>
    <t>Cloudvestor 8 Canada Value Plays</t>
  </si>
  <si>
    <t>CAN</t>
  </si>
  <si>
    <t>Low-Volatility Select - SP500</t>
  </si>
  <si>
    <t>ALPHATEK Defensive: Large Cap / Low Volatility / Value</t>
  </si>
  <si>
    <t>CG's Large Cap Innovative Bargains</t>
  </si>
  <si>
    <t>Chaim Gewirtz</t>
  </si>
  <si>
    <t>Chipper6</t>
  </si>
  <si>
    <t>CG's All Cap Innovative Value</t>
  </si>
  <si>
    <t>ALPHATEK Small Cap / Extreme</t>
  </si>
  <si>
    <t>Hedged Investor - 3 Month Rebalance - TLT Constant Hedge - 20 Stocks</t>
  </si>
  <si>
    <t>Hoyt Chang</t>
  </si>
  <si>
    <t>MisterChang</t>
  </si>
  <si>
    <t>Designer Model Equity Income</t>
  </si>
  <si>
    <t>Staples Investor - Ultra Low Turnover - 10 stocks (free)</t>
  </si>
  <si>
    <t>Value Trader - 5 stocks</t>
  </si>
  <si>
    <t>Inspector Sector's Population Growth</t>
  </si>
  <si>
    <t>Steve Auger</t>
  </si>
  <si>
    <t>InspectorSector</t>
  </si>
  <si>
    <t>AG - 20 Value S&amp;P 500</t>
  </si>
  <si>
    <t>SlingCharts.com: S&amp;P 500 Vice</t>
  </si>
  <si>
    <t>Walter Wasilev</t>
  </si>
  <si>
    <t>wwasilev</t>
  </si>
  <si>
    <t>financialportfol.io Edinburgh | S&amp;P 500 | High winner rate | Steady gains</t>
  </si>
  <si>
    <t>[Styles] - Profitability - Russell 1000</t>
  </si>
  <si>
    <t>Alan W</t>
  </si>
  <si>
    <t>quadz42</t>
  </si>
  <si>
    <t>[Styles] - Low Volatility - Russell 1000</t>
  </si>
  <si>
    <t>[Styles] - Investment - Russell 1000</t>
  </si>
  <si>
    <t>[Styles] - Value - Russell 1000</t>
  </si>
  <si>
    <t>[Styles] - Momentum - Russell 1000</t>
  </si>
  <si>
    <t>AG - Margin ROC Improve</t>
  </si>
  <si>
    <t>Mike's - Dow Value+ (18% Annualized Return)</t>
  </si>
  <si>
    <t>iShares Tactical Asset Allocation</t>
  </si>
  <si>
    <t>dkalmuk Kalmuk</t>
  </si>
  <si>
    <t>dkalmuk</t>
  </si>
  <si>
    <t>All Cap Concentrated Growth Engine with Timed Hedge</t>
  </si>
  <si>
    <t>Cynthia Elis</t>
  </si>
  <si>
    <t>hagbard13</t>
  </si>
  <si>
    <t>Underestimated Blue Chips</t>
  </si>
  <si>
    <t>Large Cap Hedged Quality and Value</t>
  </si>
  <si>
    <t>SlingCharts.com: S&amp;P 500 Dividend Income</t>
  </si>
  <si>
    <t>[Alpha] - Canada</t>
  </si>
  <si>
    <t>[Alpha] - U.S. Select</t>
  </si>
  <si>
    <t>1st! 8 Week Earnings Momentum</t>
  </si>
  <si>
    <t>financialportfol.io North Pole | Stocks + Bonds | Go with the flow</t>
  </si>
  <si>
    <t>CG's Large Cap Innovative Bargains With No Timing</t>
  </si>
  <si>
    <t>S&amp;P 500 - Kross</t>
  </si>
  <si>
    <t>Corporate Trading</t>
  </si>
  <si>
    <t>azouz110</t>
  </si>
  <si>
    <t>EasyFund MM</t>
  </si>
  <si>
    <t>Inspector Sector's Cloud Computing</t>
  </si>
  <si>
    <t>SlingCharts.com: S&amp;P 1500 Consumer Indulgences</t>
  </si>
  <si>
    <t>S&amp;P500-10Value Stocks-Rev2-FREE</t>
  </si>
  <si>
    <t>Kumar Kumar</t>
  </si>
  <si>
    <t>kumar</t>
  </si>
  <si>
    <t>Model A</t>
  </si>
  <si>
    <t>Parker Binion</t>
  </si>
  <si>
    <t>Miro</t>
  </si>
  <si>
    <t>Inspector Sector's Aerospace &amp; Defense</t>
  </si>
  <si>
    <t>Model C</t>
  </si>
  <si>
    <t>Cloudvestor Exponential Movers</t>
  </si>
  <si>
    <t>Stock Bond Switching Model based on unemployment Rate indicator</t>
  </si>
  <si>
    <t>Paul Novell</t>
  </si>
  <si>
    <t>paulnovell</t>
  </si>
  <si>
    <t>20 Momentum Nasdaq Stocks</t>
  </si>
  <si>
    <t>Guenter Matthews</t>
  </si>
  <si>
    <t>Cyberjoe</t>
  </si>
  <si>
    <t>7sisters Nestegg</t>
  </si>
  <si>
    <t>Florian Maurer</t>
  </si>
  <si>
    <t>sevensisters</t>
  </si>
  <si>
    <t>OG Dividend Growth - No Timing or Hedging</t>
  </si>
  <si>
    <t>Justin Goss</t>
  </si>
  <si>
    <t>Justin_Goss</t>
  </si>
  <si>
    <t>Undervalued Earnings Trader</t>
  </si>
  <si>
    <t>Model B</t>
  </si>
  <si>
    <t>7sisters Rising Stars</t>
  </si>
  <si>
    <t>S&amp;P 500 - Exploiting Proven Factors</t>
  </si>
  <si>
    <t>Small and Micro Cap Trader - 5 stocks</t>
  </si>
  <si>
    <t>SURFR - Defensive V1.0 (10 Holdings)</t>
  </si>
  <si>
    <t>Cyber 1400 - Copy</t>
  </si>
  <si>
    <t>simple 1- ver2 - unhedged - SA</t>
  </si>
  <si>
    <t>Debbie -</t>
  </si>
  <si>
    <t>shsunbarot</t>
  </si>
  <si>
    <t>Low Beta Portfolio</t>
  </si>
  <si>
    <t>Lemvi Equity L/S</t>
  </si>
  <si>
    <t>Maxime Gillot</t>
  </si>
  <si>
    <t>iceblue</t>
  </si>
  <si>
    <t>AG - Margin EV Momentum</t>
  </si>
  <si>
    <t>AG - Value Sharpe S</t>
  </si>
  <si>
    <t>[Smart Beta] - Multi-Factor - Russell 1000</t>
  </si>
  <si>
    <t>crazy returns, small caps</t>
  </si>
  <si>
    <t>Yuval Taylor</t>
  </si>
  <si>
    <t>yuvaltaylor</t>
  </si>
  <si>
    <t>[Smart Beta] - Multi-Factor - Canada</t>
  </si>
  <si>
    <t>crazy returns, mid caps</t>
  </si>
  <si>
    <t>Model S</t>
  </si>
  <si>
    <t>crazy returns, sp 1500</t>
  </si>
  <si>
    <t>[Smart Beta] - Multi-Factor - Russell 2000</t>
  </si>
  <si>
    <t>Model T</t>
  </si>
  <si>
    <t>qmj smb hml umd usa hedged 200</t>
  </si>
  <si>
    <t>andrew kadavy</t>
  </si>
  <si>
    <t>akadavy1</t>
  </si>
  <si>
    <t>VIX-Timer with SVXY</t>
  </si>
  <si>
    <t>:-) Defensive Stocks Low Turnover</t>
  </si>
  <si>
    <t>Model H</t>
  </si>
  <si>
    <t>S&amp;P500-10Value Stocks - Rev3</t>
  </si>
  <si>
    <t>Dividend Jack</t>
  </si>
  <si>
    <t>OG with Hedge 2.0</t>
  </si>
  <si>
    <t>crazy returns 25 stocks ultra-low turnover high liquidity</t>
  </si>
  <si>
    <t>S&amp;P500-10 Stocks Value, Quality &amp; RS</t>
  </si>
  <si>
    <t>Model DCA</t>
  </si>
  <si>
    <t>1st! Nice and Steady Liquid S&amp;P 500 Model</t>
  </si>
  <si>
    <t>EasyFund SC</t>
  </si>
  <si>
    <t>US Aggressive Value Trend</t>
  </si>
  <si>
    <t>Wilfred M.</t>
  </si>
  <si>
    <t>barkbad</t>
  </si>
  <si>
    <t>Long-Term Capital Gains Harvester w/ Drawdown Protection</t>
  </si>
  <si>
    <t>Robert Johnson</t>
  </si>
  <si>
    <t>brianj999</t>
  </si>
  <si>
    <t>S&amp;P500-10 Stocks - CoreHoldings -FREE</t>
  </si>
  <si>
    <t>Oil and Gas Factor Beta Portfolio</t>
  </si>
  <si>
    <t>David Addison</t>
  </si>
  <si>
    <t>primus</t>
  </si>
  <si>
    <t>crazy returns microcap model</t>
  </si>
  <si>
    <t>Model E</t>
  </si>
  <si>
    <t>financialportfol.io New York | S&amp;P 500 | Steady income</t>
  </si>
  <si>
    <t>Eric's SVXY Model</t>
  </si>
  <si>
    <t>S&amp;P 500 Index Arb (Long)</t>
  </si>
  <si>
    <t>S&amp;P500-10 Stocks Value, Quality &amp; RS - REV1</t>
  </si>
  <si>
    <t>Canada Top 5</t>
  </si>
  <si>
    <t>sm20 v2</t>
  </si>
  <si>
    <t>Matthias Schoener</t>
  </si>
  <si>
    <t>catweazle</t>
  </si>
  <si>
    <t>Blue Chip Growth Stocks Fund</t>
  </si>
  <si>
    <t>Bryan Johnson</t>
  </si>
  <si>
    <t>moonrunreport1</t>
  </si>
  <si>
    <t>Undervalued Blue Chip Fund</t>
  </si>
  <si>
    <t>Undervalued Gems</t>
  </si>
  <si>
    <t>Kamal Koshy</t>
  </si>
  <si>
    <t>kamalkoshy</t>
  </si>
  <si>
    <t>Model F</t>
  </si>
  <si>
    <t>6p small cap momentum</t>
  </si>
  <si>
    <t>5 Star Equity</t>
  </si>
  <si>
    <t>10 Portfolio_ Low Turnover</t>
  </si>
  <si>
    <t>ALBERTO BLANCO</t>
  </si>
  <si>
    <t>Superlopez</t>
  </si>
  <si>
    <t>SURFR BasketTrade V1.0</t>
  </si>
  <si>
    <t>SURFR - ETF AssetRotation (3 Holding) V7.1</t>
  </si>
  <si>
    <t>SlingCharts.com: S&amp;P 500 Dividend Income, Low Turnover</t>
  </si>
  <si>
    <t>SlingCharts.com: Dividend Income, Ex-Tobacco</t>
  </si>
  <si>
    <t>ETF Retirement Strategy for Yale - (static: 20%Bonds + 20%Stocks)</t>
  </si>
  <si>
    <t>ETF Growth and Income Model - (static: 40%Bonds)</t>
  </si>
  <si>
    <t>DD10 - Dividend&amp;Discount 10 CEF</t>
  </si>
  <si>
    <t>frederic piard</t>
  </si>
  <si>
    <t>piard2</t>
  </si>
  <si>
    <t>Alpha Trend Canada Rank Weight</t>
  </si>
  <si>
    <t>Alpha Trend Canadian Income</t>
  </si>
  <si>
    <t>Alpha Trend Limit 25 Picks</t>
  </si>
  <si>
    <t>ETF Retirement Strategy - (25%Stocks:75%Bonds | 90%Stocks:10%Bonds)</t>
  </si>
  <si>
    <t>Aggregate-Timer Strategy: (SPY-UST)</t>
  </si>
  <si>
    <t>Capital Strength: better than Value | Growth | Momentum</t>
  </si>
  <si>
    <t>S&amp;P500-10 Value, Growth and Quality-2019</t>
  </si>
  <si>
    <t>Urbem Quantitative Investing</t>
  </si>
  <si>
    <t>Steven CHEN</t>
  </si>
  <si>
    <t>lchen2005</t>
  </si>
  <si>
    <t>Aaron Queen</t>
  </si>
  <si>
    <t>bompus</t>
  </si>
  <si>
    <t>Canadian Dividend Growth</t>
  </si>
  <si>
    <t>Tony MaGee</t>
  </si>
  <si>
    <t>Barn</t>
  </si>
  <si>
    <t>Aggregate-Timer Strategy: Ultimate Stock- &amp; Bond Market Trader</t>
  </si>
  <si>
    <t>5Y Return</t>
  </si>
  <si>
    <t>Benchmark SPY</t>
  </si>
  <si>
    <t>5Y Excess</t>
  </si>
  <si>
    <t>to 12/02/2019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</si>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</sst>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14" fontId="0" fillId="0" borderId="10" xfId="0" applyNumberFormat="1" applyBorder="1"/>
    <xf numFmtId="4" fontId="0" fillId="0" borderId="10" xfId="0" applyNumberFormat="1" applyBorder="1"/>
    <xf numFmtId="0" fontId="0" fillId="0" borderId="10" xfId="0" applyBorder="1" applyAlignment="1">
      <alignment horizontal="right"/>
    </xf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2"/>
  <sheetViews>
    <sheetView tabSelected="1" topLeftCell="A49" workbookViewId="0">
      <pane ySplit="2610" topLeftCell="A62" activePane="bottomLeft"/>
      <selection activeCell="B5" sqref="B5"/>
      <selection pane="bottomLeft" activeCell="B72" sqref="B72"/>
    </sheetView>
  </sheetViews>
  <sheetFormatPr defaultRowHeight="14.5" x14ac:dyDescent="0.35"/>
  <cols>
    <col min="2" max="2" width="63.7265625" customWidth="1"/>
    <col min="3" max="4" width="13.36328125" style="4" customWidth="1"/>
    <col min="5" max="5" width="18" customWidth="1"/>
    <col min="6" max="6" width="14.453125" customWidth="1"/>
    <col min="7" max="7" width="11.453125" customWidth="1"/>
    <col min="8" max="10" width="0" hidden="1" customWidth="1"/>
    <col min="11" max="11" width="10.453125" hidden="1" customWidth="1"/>
    <col min="12" max="17" width="0" hidden="1" customWidth="1"/>
    <col min="18" max="18" width="9.1796875" customWidth="1"/>
    <col min="21" max="21" width="15.26953125" customWidth="1"/>
    <col min="22" max="22" width="13.90625" customWidth="1"/>
    <col min="23" max="23" width="10" customWidth="1"/>
    <col min="24" max="24" width="9.54296875" customWidth="1"/>
    <col min="25" max="25" width="10.36328125" customWidth="1"/>
    <col min="26" max="26" width="14.81640625" customWidth="1"/>
  </cols>
  <sheetData>
    <row r="1" spans="1:34" x14ac:dyDescent="0.35">
      <c r="B1" t="s">
        <v>0</v>
      </c>
      <c r="C1" s="3" t="s">
        <v>350</v>
      </c>
      <c r="D1" s="3" t="s">
        <v>352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</row>
    <row r="2" spans="1:34" x14ac:dyDescent="0.35">
      <c r="C2" s="3" t="s">
        <v>353</v>
      </c>
      <c r="D2" s="3"/>
    </row>
    <row r="3" spans="1:34" x14ac:dyDescent="0.35">
      <c r="B3" t="s">
        <v>351</v>
      </c>
      <c r="C3" s="3"/>
      <c r="D3" s="3">
        <v>67.150000000000006</v>
      </c>
    </row>
    <row r="4" spans="1:34" x14ac:dyDescent="0.35">
      <c r="A4">
        <f>A3+1</f>
        <v>1</v>
      </c>
      <c r="B4" t="s">
        <v>31</v>
      </c>
      <c r="C4" s="4">
        <v>28.93</v>
      </c>
      <c r="D4" s="4">
        <f>C4-$D$3</f>
        <v>-38.220000000000006</v>
      </c>
      <c r="E4" t="s">
        <v>32</v>
      </c>
      <c r="F4" t="s">
        <v>33</v>
      </c>
      <c r="G4" s="1">
        <v>41306</v>
      </c>
      <c r="H4">
        <v>9.59</v>
      </c>
      <c r="I4">
        <v>12.96</v>
      </c>
      <c r="J4">
        <v>1</v>
      </c>
      <c r="K4">
        <v>5</v>
      </c>
      <c r="L4">
        <v>3.46</v>
      </c>
      <c r="M4">
        <v>-6.05</v>
      </c>
      <c r="N4">
        <v>-28.77</v>
      </c>
      <c r="O4">
        <v>0.8</v>
      </c>
      <c r="P4">
        <v>11.2</v>
      </c>
      <c r="Q4">
        <v>-7.32</v>
      </c>
      <c r="R4">
        <v>292.08999999999997</v>
      </c>
      <c r="S4">
        <v>0.82</v>
      </c>
      <c r="T4">
        <v>2.79</v>
      </c>
      <c r="U4" s="2">
        <v>94117.92</v>
      </c>
      <c r="V4">
        <v>36.82</v>
      </c>
      <c r="W4">
        <v>55.45</v>
      </c>
      <c r="X4">
        <v>7.66</v>
      </c>
      <c r="Y4">
        <v>7.0000000000000007E-2</v>
      </c>
      <c r="Z4">
        <v>36.31</v>
      </c>
      <c r="AA4">
        <v>14.78</v>
      </c>
      <c r="AB4">
        <v>9.5500000000000007</v>
      </c>
      <c r="AC4">
        <v>19.93</v>
      </c>
      <c r="AD4">
        <v>19.43</v>
      </c>
      <c r="AE4">
        <v>0.84</v>
      </c>
      <c r="AF4">
        <v>0.77</v>
      </c>
      <c r="AG4">
        <v>0.7</v>
      </c>
      <c r="AH4" t="s">
        <v>34</v>
      </c>
    </row>
    <row r="5" spans="1:34" x14ac:dyDescent="0.35">
      <c r="A5">
        <f t="shared" ref="A5:A68" si="0">A4+1</f>
        <v>2</v>
      </c>
      <c r="B5" t="s">
        <v>35</v>
      </c>
      <c r="C5" s="4">
        <v>43.93</v>
      </c>
      <c r="D5" s="4">
        <f t="shared" ref="D5:D79" si="1">C5-$D$3</f>
        <v>-23.220000000000006</v>
      </c>
      <c r="E5" t="s">
        <v>32</v>
      </c>
      <c r="F5" t="s">
        <v>33</v>
      </c>
      <c r="G5" s="1">
        <v>41306</v>
      </c>
      <c r="H5">
        <v>10.59</v>
      </c>
      <c r="I5">
        <v>23.27</v>
      </c>
      <c r="J5">
        <v>2</v>
      </c>
      <c r="K5">
        <v>5</v>
      </c>
      <c r="L5">
        <v>4.46</v>
      </c>
      <c r="M5">
        <v>4.26</v>
      </c>
      <c r="N5">
        <v>-10.3</v>
      </c>
      <c r="O5">
        <v>0.72</v>
      </c>
      <c r="P5">
        <v>16.63</v>
      </c>
      <c r="Q5">
        <v>-11.35</v>
      </c>
      <c r="R5">
        <v>407.6</v>
      </c>
      <c r="S5">
        <v>1</v>
      </c>
      <c r="T5">
        <v>1.19</v>
      </c>
      <c r="U5" s="2">
        <v>1734501.92</v>
      </c>
      <c r="V5">
        <v>1.1000000000000001</v>
      </c>
      <c r="W5">
        <v>36.020000000000003</v>
      </c>
      <c r="X5">
        <v>44.12</v>
      </c>
      <c r="Y5">
        <v>18.760000000000002</v>
      </c>
      <c r="Z5">
        <v>54.85</v>
      </c>
      <c r="AA5">
        <v>33.020000000000003</v>
      </c>
      <c r="AB5">
        <v>11.95</v>
      </c>
      <c r="AC5">
        <v>0.18</v>
      </c>
      <c r="AE5">
        <v>0.65</v>
      </c>
      <c r="AF5">
        <v>0.68</v>
      </c>
      <c r="AG5">
        <v>0.85</v>
      </c>
      <c r="AH5" t="s">
        <v>34</v>
      </c>
    </row>
    <row r="6" spans="1:34" x14ac:dyDescent="0.35">
      <c r="A6">
        <f t="shared" si="0"/>
        <v>3</v>
      </c>
      <c r="B6" t="s">
        <v>36</v>
      </c>
      <c r="C6" s="4">
        <v>2.65</v>
      </c>
      <c r="D6" s="4">
        <f t="shared" si="1"/>
        <v>-64.5</v>
      </c>
      <c r="E6" t="s">
        <v>32</v>
      </c>
      <c r="F6" t="s">
        <v>33</v>
      </c>
      <c r="G6" s="1">
        <v>41306</v>
      </c>
      <c r="H6">
        <v>-0.35</v>
      </c>
      <c r="I6">
        <v>-5.75</v>
      </c>
      <c r="J6">
        <v>4</v>
      </c>
      <c r="K6">
        <v>4</v>
      </c>
      <c r="L6">
        <v>-6.48</v>
      </c>
      <c r="M6">
        <v>-24.76</v>
      </c>
      <c r="N6">
        <v>-39.51</v>
      </c>
      <c r="O6">
        <v>0.43</v>
      </c>
      <c r="P6">
        <v>19.09</v>
      </c>
      <c r="Q6">
        <v>-16.36</v>
      </c>
      <c r="R6">
        <v>304.64</v>
      </c>
      <c r="S6">
        <v>1.19</v>
      </c>
      <c r="T6">
        <v>0.94</v>
      </c>
      <c r="U6" s="2">
        <v>847347.51</v>
      </c>
      <c r="V6">
        <v>4.37</v>
      </c>
      <c r="W6">
        <v>68.459999999999994</v>
      </c>
      <c r="X6">
        <v>27.18</v>
      </c>
      <c r="Z6">
        <v>33.119999999999997</v>
      </c>
      <c r="AA6">
        <v>15.75</v>
      </c>
      <c r="AB6">
        <v>13.79</v>
      </c>
      <c r="AC6">
        <v>15.69</v>
      </c>
      <c r="AD6">
        <v>21.64</v>
      </c>
      <c r="AE6">
        <v>0.89</v>
      </c>
      <c r="AF6">
        <v>0.54</v>
      </c>
      <c r="AG6">
        <v>0.56999999999999995</v>
      </c>
      <c r="AH6" t="s">
        <v>34</v>
      </c>
    </row>
    <row r="7" spans="1:34" x14ac:dyDescent="0.35">
      <c r="A7">
        <f t="shared" si="0"/>
        <v>4</v>
      </c>
      <c r="B7" t="s">
        <v>37</v>
      </c>
      <c r="C7" s="4">
        <v>4.32</v>
      </c>
      <c r="D7" s="4">
        <f t="shared" si="1"/>
        <v>-62.830000000000005</v>
      </c>
      <c r="E7" t="s">
        <v>32</v>
      </c>
      <c r="F7" t="s">
        <v>33</v>
      </c>
      <c r="G7" s="1">
        <v>41306</v>
      </c>
      <c r="H7">
        <v>2.75</v>
      </c>
      <c r="I7">
        <v>3.28</v>
      </c>
      <c r="J7">
        <v>1</v>
      </c>
      <c r="K7">
        <v>5</v>
      </c>
      <c r="L7">
        <v>-3.39</v>
      </c>
      <c r="M7">
        <v>-15.72</v>
      </c>
      <c r="N7">
        <v>-24.43</v>
      </c>
      <c r="O7">
        <v>0.43</v>
      </c>
      <c r="P7">
        <v>14.62</v>
      </c>
      <c r="Q7">
        <v>-13.95</v>
      </c>
      <c r="R7">
        <v>365.13</v>
      </c>
      <c r="S7">
        <v>1.02</v>
      </c>
      <c r="T7">
        <v>0.36</v>
      </c>
      <c r="U7" s="2">
        <v>1523514.67</v>
      </c>
      <c r="V7">
        <v>3.89</v>
      </c>
      <c r="W7">
        <v>25.71</v>
      </c>
      <c r="X7">
        <v>34.85</v>
      </c>
      <c r="Y7">
        <v>35.549999999999997</v>
      </c>
      <c r="Z7">
        <v>48.56</v>
      </c>
      <c r="AA7">
        <v>16.760000000000002</v>
      </c>
      <c r="AB7">
        <v>16.559999999999999</v>
      </c>
      <c r="AC7">
        <v>0.18</v>
      </c>
      <c r="AD7">
        <v>17.940000000000001</v>
      </c>
      <c r="AE7">
        <v>0.74</v>
      </c>
      <c r="AF7">
        <v>0.71</v>
      </c>
      <c r="AG7">
        <v>0.87</v>
      </c>
      <c r="AH7" t="s">
        <v>34</v>
      </c>
    </row>
    <row r="8" spans="1:34" x14ac:dyDescent="0.35">
      <c r="A8">
        <f t="shared" si="0"/>
        <v>5</v>
      </c>
      <c r="B8" t="s">
        <v>38</v>
      </c>
      <c r="C8" s="4">
        <v>29.79</v>
      </c>
      <c r="D8" s="4">
        <f t="shared" si="1"/>
        <v>-37.360000000000007</v>
      </c>
      <c r="E8" t="s">
        <v>39</v>
      </c>
      <c r="F8" t="s">
        <v>40</v>
      </c>
      <c r="G8" s="1">
        <v>41340</v>
      </c>
      <c r="H8">
        <v>6.81</v>
      </c>
      <c r="I8">
        <v>-2.21</v>
      </c>
      <c r="J8">
        <v>2</v>
      </c>
      <c r="K8">
        <v>5</v>
      </c>
      <c r="L8">
        <v>1.2</v>
      </c>
      <c r="M8">
        <v>-18.899999999999999</v>
      </c>
      <c r="N8">
        <v>-32.26</v>
      </c>
      <c r="O8">
        <v>0.92</v>
      </c>
      <c r="P8">
        <v>15.67</v>
      </c>
      <c r="Q8">
        <v>-16.88</v>
      </c>
      <c r="R8" s="2">
        <v>1230.98</v>
      </c>
      <c r="S8">
        <v>1.0900000000000001</v>
      </c>
      <c r="T8">
        <v>1.35</v>
      </c>
      <c r="U8" s="2">
        <v>98506.38</v>
      </c>
      <c r="V8">
        <v>80.34</v>
      </c>
      <c r="W8">
        <v>19.66</v>
      </c>
      <c r="Z8">
        <v>38.29</v>
      </c>
      <c r="AA8">
        <v>10.73</v>
      </c>
      <c r="AB8">
        <v>7.37</v>
      </c>
      <c r="AC8">
        <v>22.04</v>
      </c>
      <c r="AD8">
        <v>21.57</v>
      </c>
      <c r="AE8">
        <v>0.77</v>
      </c>
      <c r="AF8">
        <v>0.74</v>
      </c>
      <c r="AG8">
        <v>0.68</v>
      </c>
      <c r="AH8" t="s">
        <v>34</v>
      </c>
    </row>
    <row r="9" spans="1:34" x14ac:dyDescent="0.35">
      <c r="A9">
        <f t="shared" si="0"/>
        <v>6</v>
      </c>
      <c r="B9" t="s">
        <v>41</v>
      </c>
      <c r="C9" s="4">
        <v>28.65</v>
      </c>
      <c r="D9" s="4">
        <f t="shared" si="1"/>
        <v>-38.500000000000007</v>
      </c>
      <c r="E9" t="s">
        <v>39</v>
      </c>
      <c r="F9" t="s">
        <v>40</v>
      </c>
      <c r="G9" s="1">
        <v>41340</v>
      </c>
      <c r="H9">
        <v>2.16</v>
      </c>
      <c r="I9">
        <v>7.16</v>
      </c>
      <c r="J9">
        <v>1</v>
      </c>
      <c r="K9">
        <v>5</v>
      </c>
      <c r="L9">
        <v>-3.45</v>
      </c>
      <c r="M9">
        <v>-9.5299999999999994</v>
      </c>
      <c r="N9">
        <v>-26.83</v>
      </c>
      <c r="O9">
        <v>0.73</v>
      </c>
      <c r="P9">
        <v>14.4</v>
      </c>
      <c r="Q9">
        <v>-12.59</v>
      </c>
      <c r="R9">
        <v>258.83999999999997</v>
      </c>
      <c r="S9">
        <v>1.03</v>
      </c>
      <c r="T9">
        <v>1.82</v>
      </c>
      <c r="U9" s="2">
        <v>72429.38</v>
      </c>
      <c r="V9">
        <v>56.05</v>
      </c>
      <c r="W9">
        <v>42.92</v>
      </c>
      <c r="X9">
        <v>0.87</v>
      </c>
      <c r="Y9">
        <v>0.16</v>
      </c>
      <c r="Z9">
        <v>44.72</v>
      </c>
      <c r="AA9">
        <v>11.38</v>
      </c>
      <c r="AB9">
        <v>9.19</v>
      </c>
      <c r="AC9">
        <v>17.41</v>
      </c>
      <c r="AD9">
        <v>17.3</v>
      </c>
      <c r="AE9">
        <v>0.8</v>
      </c>
      <c r="AF9">
        <v>0.71</v>
      </c>
      <c r="AG9">
        <v>0.69</v>
      </c>
      <c r="AH9" t="s">
        <v>34</v>
      </c>
    </row>
    <row r="10" spans="1:34" x14ac:dyDescent="0.35">
      <c r="A10">
        <f t="shared" si="0"/>
        <v>7</v>
      </c>
      <c r="B10" t="s">
        <v>42</v>
      </c>
      <c r="C10" s="4">
        <v>1.83</v>
      </c>
      <c r="D10" s="4">
        <f t="shared" si="1"/>
        <v>-65.320000000000007</v>
      </c>
      <c r="E10" t="s">
        <v>39</v>
      </c>
      <c r="F10" t="s">
        <v>40</v>
      </c>
      <c r="G10" s="1">
        <v>41340</v>
      </c>
      <c r="H10">
        <v>-3.42</v>
      </c>
      <c r="I10">
        <v>-21.22</v>
      </c>
      <c r="J10">
        <v>3</v>
      </c>
      <c r="K10">
        <v>5</v>
      </c>
      <c r="L10">
        <v>-9.0399999999999991</v>
      </c>
      <c r="M10">
        <v>-37.909999999999997</v>
      </c>
      <c r="N10">
        <v>-50.48</v>
      </c>
      <c r="O10">
        <v>0.49</v>
      </c>
      <c r="P10">
        <v>16.82</v>
      </c>
      <c r="Q10">
        <v>-22.97</v>
      </c>
      <c r="R10" s="2">
        <v>1980.16</v>
      </c>
      <c r="S10">
        <v>1.04</v>
      </c>
      <c r="T10">
        <v>0.91</v>
      </c>
      <c r="U10" s="2">
        <v>185768.1</v>
      </c>
      <c r="V10">
        <v>38.979999999999997</v>
      </c>
      <c r="W10">
        <v>55.39</v>
      </c>
      <c r="X10">
        <v>5.27</v>
      </c>
      <c r="Y10">
        <v>0.36</v>
      </c>
      <c r="Z10">
        <v>37.15</v>
      </c>
      <c r="AA10">
        <v>10.17</v>
      </c>
      <c r="AB10">
        <v>12</v>
      </c>
      <c r="AC10">
        <v>21.54</v>
      </c>
      <c r="AD10">
        <v>19.13</v>
      </c>
      <c r="AE10">
        <v>0.81</v>
      </c>
      <c r="AF10">
        <v>0.76</v>
      </c>
      <c r="AG10">
        <v>0.66</v>
      </c>
      <c r="AH10" t="s">
        <v>34</v>
      </c>
    </row>
    <row r="11" spans="1:34" x14ac:dyDescent="0.35">
      <c r="A11">
        <f t="shared" si="0"/>
        <v>8</v>
      </c>
      <c r="B11" t="s">
        <v>43</v>
      </c>
      <c r="C11" s="4">
        <v>13.25</v>
      </c>
      <c r="D11" s="4">
        <f t="shared" si="1"/>
        <v>-53.900000000000006</v>
      </c>
      <c r="E11" t="s">
        <v>44</v>
      </c>
      <c r="F11" t="s">
        <v>45</v>
      </c>
      <c r="G11" s="1">
        <v>41340</v>
      </c>
      <c r="H11">
        <v>-6.75</v>
      </c>
      <c r="I11">
        <v>15.34</v>
      </c>
      <c r="J11">
        <v>3</v>
      </c>
      <c r="K11">
        <v>3</v>
      </c>
      <c r="L11">
        <v>-12.37</v>
      </c>
      <c r="M11">
        <v>-1.35</v>
      </c>
      <c r="N11">
        <v>-5.13</v>
      </c>
      <c r="O11">
        <v>0.22</v>
      </c>
      <c r="P11">
        <v>16.07</v>
      </c>
      <c r="Q11">
        <v>-10.94</v>
      </c>
      <c r="R11">
        <v>345.74</v>
      </c>
      <c r="S11">
        <v>0.66</v>
      </c>
      <c r="T11">
        <v>2.1</v>
      </c>
      <c r="U11" s="2">
        <v>10092816.82</v>
      </c>
      <c r="V11">
        <v>2.64</v>
      </c>
      <c r="W11">
        <v>20.8</v>
      </c>
      <c r="X11">
        <v>37.68</v>
      </c>
      <c r="Y11">
        <v>38.880000000000003</v>
      </c>
      <c r="Z11">
        <v>38.82</v>
      </c>
      <c r="AA11">
        <v>12.76</v>
      </c>
      <c r="AB11">
        <v>16.89</v>
      </c>
      <c r="AC11">
        <v>12.86</v>
      </c>
      <c r="AD11">
        <v>18.670000000000002</v>
      </c>
      <c r="AE11">
        <v>0.79</v>
      </c>
      <c r="AF11">
        <v>0.57999999999999996</v>
      </c>
      <c r="AG11">
        <v>0.6</v>
      </c>
      <c r="AH11" t="s">
        <v>34</v>
      </c>
    </row>
    <row r="12" spans="1:34" x14ac:dyDescent="0.35">
      <c r="A12">
        <f t="shared" si="0"/>
        <v>9</v>
      </c>
      <c r="B12" t="s">
        <v>46</v>
      </c>
      <c r="C12" s="4">
        <v>61.84</v>
      </c>
      <c r="D12" s="4">
        <f t="shared" si="1"/>
        <v>-5.3100000000000023</v>
      </c>
      <c r="E12" t="s">
        <v>32</v>
      </c>
      <c r="F12" t="s">
        <v>33</v>
      </c>
      <c r="G12" s="1">
        <v>41373</v>
      </c>
      <c r="H12">
        <v>12.61</v>
      </c>
      <c r="I12">
        <v>14.25</v>
      </c>
      <c r="J12">
        <v>3</v>
      </c>
      <c r="K12">
        <v>3</v>
      </c>
      <c r="L12">
        <v>7.31</v>
      </c>
      <c r="M12">
        <v>0.24</v>
      </c>
      <c r="N12">
        <v>-9.7200000000000006</v>
      </c>
      <c r="O12">
        <v>0.92</v>
      </c>
      <c r="P12">
        <v>18.59</v>
      </c>
      <c r="Q12">
        <v>-16.12</v>
      </c>
      <c r="R12">
        <v>784.02</v>
      </c>
      <c r="S12">
        <v>1.1200000000000001</v>
      </c>
      <c r="T12">
        <v>1.19</v>
      </c>
      <c r="U12" s="2">
        <v>19547775.210000001</v>
      </c>
      <c r="W12">
        <v>0.12</v>
      </c>
      <c r="X12">
        <v>23.56</v>
      </c>
      <c r="Y12">
        <v>76.319999999999993</v>
      </c>
      <c r="Z12">
        <v>37.06</v>
      </c>
      <c r="AA12">
        <v>18.3</v>
      </c>
      <c r="AB12">
        <v>14.63</v>
      </c>
      <c r="AC12">
        <v>20.350000000000001</v>
      </c>
      <c r="AD12">
        <v>9.66</v>
      </c>
      <c r="AE12">
        <v>0.83</v>
      </c>
      <c r="AF12">
        <v>0.87</v>
      </c>
      <c r="AG12">
        <v>0.8</v>
      </c>
      <c r="AH12" t="s">
        <v>34</v>
      </c>
    </row>
    <row r="13" spans="1:34" x14ac:dyDescent="0.35">
      <c r="A13">
        <f t="shared" si="0"/>
        <v>10</v>
      </c>
      <c r="B13" t="s">
        <v>47</v>
      </c>
      <c r="C13" s="4">
        <v>40.29</v>
      </c>
      <c r="D13" s="4">
        <f t="shared" si="1"/>
        <v>-26.860000000000007</v>
      </c>
      <c r="E13" t="s">
        <v>48</v>
      </c>
      <c r="F13" t="s">
        <v>49</v>
      </c>
      <c r="G13" s="1">
        <v>41350</v>
      </c>
      <c r="H13">
        <v>-5.74</v>
      </c>
      <c r="I13">
        <v>-2.0099999999999998</v>
      </c>
      <c r="J13">
        <v>3</v>
      </c>
      <c r="K13">
        <v>4</v>
      </c>
      <c r="L13">
        <v>-11.52</v>
      </c>
      <c r="M13">
        <v>-18.22</v>
      </c>
      <c r="N13">
        <v>7.72</v>
      </c>
      <c r="O13">
        <v>0.97</v>
      </c>
      <c r="P13">
        <v>19.170000000000002</v>
      </c>
      <c r="Q13">
        <v>-19.18</v>
      </c>
      <c r="R13">
        <v>867.27</v>
      </c>
      <c r="S13">
        <v>0.36</v>
      </c>
      <c r="T13">
        <v>0.2</v>
      </c>
      <c r="U13" s="2">
        <v>326129.84000000003</v>
      </c>
      <c r="V13">
        <v>62.05</v>
      </c>
      <c r="W13">
        <v>37.43</v>
      </c>
      <c r="Y13">
        <v>0.52</v>
      </c>
      <c r="Z13">
        <v>44.83</v>
      </c>
      <c r="AA13">
        <v>15.54</v>
      </c>
      <c r="AB13">
        <v>7.41</v>
      </c>
      <c r="AC13">
        <v>7.46</v>
      </c>
      <c r="AD13">
        <v>24.76</v>
      </c>
      <c r="AE13">
        <v>0.89</v>
      </c>
      <c r="AF13">
        <v>0.79</v>
      </c>
      <c r="AG13">
        <v>0.67</v>
      </c>
      <c r="AH13" t="s">
        <v>34</v>
      </c>
    </row>
    <row r="14" spans="1:34" x14ac:dyDescent="0.35">
      <c r="A14">
        <f t="shared" si="0"/>
        <v>11</v>
      </c>
      <c r="B14" t="s">
        <v>50</v>
      </c>
      <c r="C14" s="4">
        <v>60.82</v>
      </c>
      <c r="D14" s="4">
        <f t="shared" si="1"/>
        <v>-6.3300000000000054</v>
      </c>
      <c r="E14" t="s">
        <v>32</v>
      </c>
      <c r="F14" t="s">
        <v>33</v>
      </c>
      <c r="G14" s="1">
        <v>41373</v>
      </c>
      <c r="H14">
        <v>7.03</v>
      </c>
      <c r="I14">
        <v>3.84</v>
      </c>
      <c r="J14">
        <v>3</v>
      </c>
      <c r="K14">
        <v>4</v>
      </c>
      <c r="L14">
        <v>1.74</v>
      </c>
      <c r="M14">
        <v>-10.17</v>
      </c>
      <c r="N14">
        <v>-27.68</v>
      </c>
      <c r="O14">
        <v>0.85</v>
      </c>
      <c r="P14">
        <v>18.05</v>
      </c>
      <c r="Q14">
        <v>-16.23</v>
      </c>
      <c r="R14" s="2">
        <v>1835.86</v>
      </c>
      <c r="S14">
        <v>1.0900000000000001</v>
      </c>
      <c r="T14">
        <v>1.72</v>
      </c>
      <c r="U14" s="2">
        <v>17578426.98</v>
      </c>
      <c r="W14">
        <v>0.12</v>
      </c>
      <c r="X14">
        <v>25.27</v>
      </c>
      <c r="Y14">
        <v>74.62</v>
      </c>
      <c r="Z14">
        <v>35.549999999999997</v>
      </c>
      <c r="AA14">
        <v>17.100000000000001</v>
      </c>
      <c r="AB14">
        <v>14.47</v>
      </c>
      <c r="AC14">
        <v>23.07</v>
      </c>
      <c r="AD14">
        <v>9.81</v>
      </c>
      <c r="AE14">
        <v>0.82</v>
      </c>
      <c r="AF14">
        <v>0.89</v>
      </c>
      <c r="AG14">
        <v>0.76</v>
      </c>
      <c r="AH14" t="s">
        <v>34</v>
      </c>
    </row>
    <row r="15" spans="1:34" x14ac:dyDescent="0.35">
      <c r="A15">
        <f t="shared" si="0"/>
        <v>12</v>
      </c>
      <c r="B15" t="s">
        <v>51</v>
      </c>
      <c r="C15" s="4">
        <v>47.7</v>
      </c>
      <c r="D15" s="4">
        <f t="shared" si="1"/>
        <v>-19.450000000000003</v>
      </c>
      <c r="E15" t="s">
        <v>52</v>
      </c>
      <c r="F15" t="s">
        <v>53</v>
      </c>
      <c r="G15" s="1">
        <v>41357</v>
      </c>
      <c r="H15">
        <v>4.4800000000000004</v>
      </c>
      <c r="I15">
        <v>-0.24</v>
      </c>
      <c r="J15">
        <v>1</v>
      </c>
      <c r="K15">
        <v>5</v>
      </c>
      <c r="L15">
        <v>-1.1299999999999999</v>
      </c>
      <c r="M15">
        <v>-16.93</v>
      </c>
      <c r="N15">
        <v>-17.190000000000001</v>
      </c>
      <c r="O15">
        <v>0.86</v>
      </c>
      <c r="P15">
        <v>10.45</v>
      </c>
      <c r="Q15">
        <v>-8.89</v>
      </c>
      <c r="R15">
        <v>354.85</v>
      </c>
      <c r="S15">
        <v>0.69</v>
      </c>
      <c r="T15">
        <v>2.35</v>
      </c>
      <c r="U15" s="2">
        <v>112357.19</v>
      </c>
      <c r="V15">
        <v>67.66</v>
      </c>
      <c r="W15">
        <v>32.340000000000003</v>
      </c>
      <c r="Z15">
        <v>33.08</v>
      </c>
      <c r="AA15">
        <v>10.8</v>
      </c>
      <c r="AB15">
        <v>8.1199999999999992</v>
      </c>
      <c r="AC15">
        <v>36.78</v>
      </c>
      <c r="AD15">
        <v>11.22</v>
      </c>
      <c r="AE15">
        <v>0.77</v>
      </c>
      <c r="AF15">
        <v>0.83</v>
      </c>
      <c r="AG15">
        <v>0.72</v>
      </c>
      <c r="AH15" t="s">
        <v>34</v>
      </c>
    </row>
    <row r="16" spans="1:34" x14ac:dyDescent="0.35">
      <c r="A16">
        <f t="shared" si="0"/>
        <v>13</v>
      </c>
      <c r="B16" t="s">
        <v>54</v>
      </c>
      <c r="C16" s="4">
        <v>-9.51</v>
      </c>
      <c r="D16" s="4">
        <f t="shared" si="1"/>
        <v>-76.660000000000011</v>
      </c>
      <c r="E16" t="s">
        <v>55</v>
      </c>
      <c r="F16" t="s">
        <v>56</v>
      </c>
      <c r="G16" s="1">
        <v>41357</v>
      </c>
      <c r="H16">
        <v>-8.56</v>
      </c>
      <c r="I16">
        <v>-21.38</v>
      </c>
      <c r="J16">
        <v>5</v>
      </c>
      <c r="K16">
        <v>4</v>
      </c>
      <c r="L16">
        <v>-14.17</v>
      </c>
      <c r="M16">
        <v>-38.07</v>
      </c>
      <c r="N16">
        <v>-54</v>
      </c>
      <c r="O16">
        <v>0.34</v>
      </c>
      <c r="P16">
        <v>25.38</v>
      </c>
      <c r="Q16">
        <v>-35.19</v>
      </c>
      <c r="R16">
        <v>578.79999999999995</v>
      </c>
      <c r="S16">
        <v>0.93</v>
      </c>
      <c r="T16">
        <v>2.85</v>
      </c>
      <c r="U16" s="2">
        <v>416979.67</v>
      </c>
      <c r="V16">
        <v>31.45</v>
      </c>
      <c r="W16">
        <v>60.33</v>
      </c>
      <c r="X16">
        <v>7.2</v>
      </c>
      <c r="Y16">
        <v>1.03</v>
      </c>
      <c r="Z16">
        <v>38.36</v>
      </c>
      <c r="AA16">
        <v>18.59</v>
      </c>
      <c r="AB16">
        <v>19.739999999999998</v>
      </c>
      <c r="AC16">
        <v>7.8</v>
      </c>
      <c r="AD16">
        <v>15.51</v>
      </c>
      <c r="AE16">
        <v>0.77</v>
      </c>
      <c r="AF16">
        <v>0.85</v>
      </c>
      <c r="AG16">
        <v>0.63</v>
      </c>
      <c r="AH16" t="s">
        <v>34</v>
      </c>
    </row>
    <row r="17" spans="1:34" x14ac:dyDescent="0.35">
      <c r="A17">
        <f t="shared" si="0"/>
        <v>14</v>
      </c>
      <c r="B17" t="s">
        <v>57</v>
      </c>
      <c r="C17" s="4">
        <v>-28.77</v>
      </c>
      <c r="D17" s="4">
        <f t="shared" si="1"/>
        <v>-95.92</v>
      </c>
      <c r="E17" t="s">
        <v>48</v>
      </c>
      <c r="F17" t="s">
        <v>49</v>
      </c>
      <c r="G17" s="1">
        <v>41352</v>
      </c>
      <c r="H17">
        <v>-1.22</v>
      </c>
      <c r="I17">
        <v>-25.63</v>
      </c>
      <c r="J17">
        <v>3</v>
      </c>
      <c r="K17">
        <v>5</v>
      </c>
      <c r="L17">
        <v>-7.01</v>
      </c>
      <c r="M17">
        <v>-41.83</v>
      </c>
      <c r="N17">
        <v>-60.19</v>
      </c>
      <c r="O17">
        <v>0.12</v>
      </c>
      <c r="P17">
        <v>12.58</v>
      </c>
      <c r="Q17">
        <v>-29.57</v>
      </c>
      <c r="R17">
        <v>928.73</v>
      </c>
      <c r="S17">
        <v>0.82</v>
      </c>
      <c r="T17">
        <v>0.88</v>
      </c>
      <c r="U17" s="2">
        <v>669686.31000000006</v>
      </c>
      <c r="V17">
        <v>29.66</v>
      </c>
      <c r="W17">
        <v>57.3</v>
      </c>
      <c r="X17">
        <v>12.05</v>
      </c>
      <c r="Y17">
        <v>0.98</v>
      </c>
      <c r="Z17">
        <v>44.17</v>
      </c>
      <c r="AA17">
        <v>14.12</v>
      </c>
      <c r="AB17">
        <v>15.12</v>
      </c>
      <c r="AC17">
        <v>7.49</v>
      </c>
      <c r="AD17">
        <v>19.100000000000001</v>
      </c>
      <c r="AE17">
        <v>0.87</v>
      </c>
      <c r="AF17">
        <v>0.83</v>
      </c>
      <c r="AG17">
        <v>0.71</v>
      </c>
      <c r="AH17" t="s">
        <v>34</v>
      </c>
    </row>
    <row r="18" spans="1:34" x14ac:dyDescent="0.35">
      <c r="A18">
        <f t="shared" si="0"/>
        <v>15</v>
      </c>
      <c r="B18" t="s">
        <v>58</v>
      </c>
      <c r="C18" s="4">
        <v>-27.13</v>
      </c>
      <c r="D18" s="4">
        <f t="shared" si="1"/>
        <v>-94.28</v>
      </c>
      <c r="E18" t="s">
        <v>59</v>
      </c>
      <c r="F18" t="s">
        <v>60</v>
      </c>
      <c r="G18" s="1">
        <v>41349</v>
      </c>
      <c r="H18">
        <v>21.87</v>
      </c>
      <c r="I18">
        <v>-6.41</v>
      </c>
      <c r="J18">
        <v>3</v>
      </c>
      <c r="K18">
        <v>5</v>
      </c>
      <c r="L18">
        <v>15.64</v>
      </c>
      <c r="M18">
        <v>-24.67</v>
      </c>
      <c r="N18">
        <v>-56.77</v>
      </c>
      <c r="O18">
        <v>-0.06</v>
      </c>
      <c r="P18">
        <v>23.72</v>
      </c>
      <c r="Q18">
        <v>-30.7</v>
      </c>
      <c r="R18" s="2">
        <v>2593.9499999999998</v>
      </c>
      <c r="S18">
        <v>1.33</v>
      </c>
      <c r="T18">
        <v>1.35</v>
      </c>
      <c r="U18" s="2">
        <v>1131047.43</v>
      </c>
      <c r="V18">
        <v>9.77</v>
      </c>
      <c r="W18">
        <v>58.52</v>
      </c>
      <c r="X18">
        <v>26.13</v>
      </c>
      <c r="Y18">
        <v>5.59</v>
      </c>
      <c r="Z18">
        <v>50.13</v>
      </c>
      <c r="AA18">
        <v>14.79</v>
      </c>
      <c r="AB18">
        <v>12.8</v>
      </c>
      <c r="AC18">
        <v>9.08</v>
      </c>
      <c r="AD18">
        <v>13.19</v>
      </c>
      <c r="AE18">
        <v>0.83</v>
      </c>
      <c r="AF18">
        <v>0.83</v>
      </c>
      <c r="AG18">
        <v>0.77</v>
      </c>
      <c r="AH18" t="s">
        <v>34</v>
      </c>
    </row>
    <row r="19" spans="1:34" x14ac:dyDescent="0.35">
      <c r="A19">
        <f t="shared" si="0"/>
        <v>16</v>
      </c>
      <c r="B19" t="s">
        <v>61</v>
      </c>
      <c r="C19" s="4">
        <v>18.72</v>
      </c>
      <c r="D19" s="4">
        <f t="shared" si="1"/>
        <v>-48.430000000000007</v>
      </c>
      <c r="E19" t="s">
        <v>62</v>
      </c>
      <c r="F19" t="s">
        <v>63</v>
      </c>
      <c r="G19" s="1">
        <v>41375</v>
      </c>
      <c r="H19">
        <v>-4.21</v>
      </c>
      <c r="I19">
        <v>-17.79</v>
      </c>
      <c r="J19">
        <v>5</v>
      </c>
      <c r="K19">
        <v>5</v>
      </c>
      <c r="L19">
        <v>-9.83</v>
      </c>
      <c r="M19">
        <v>-34.479999999999997</v>
      </c>
      <c r="N19">
        <v>-44.36</v>
      </c>
      <c r="O19">
        <v>0.61</v>
      </c>
      <c r="P19">
        <v>29.5</v>
      </c>
      <c r="Q19">
        <v>-21.76</v>
      </c>
      <c r="R19" s="2">
        <v>2007.7</v>
      </c>
      <c r="S19">
        <v>1.23</v>
      </c>
      <c r="T19">
        <v>0.25</v>
      </c>
      <c r="U19" s="2">
        <v>265340.67</v>
      </c>
      <c r="V19">
        <v>50.43</v>
      </c>
      <c r="W19">
        <v>38.729999999999997</v>
      </c>
      <c r="X19">
        <v>10.16</v>
      </c>
      <c r="Y19">
        <v>0.68</v>
      </c>
      <c r="Z19">
        <v>36.53</v>
      </c>
      <c r="AA19">
        <v>12.46</v>
      </c>
      <c r="AB19">
        <v>18.86</v>
      </c>
      <c r="AC19">
        <v>11.03</v>
      </c>
      <c r="AD19">
        <v>21.12</v>
      </c>
      <c r="AE19">
        <v>0.9</v>
      </c>
      <c r="AF19">
        <v>0.77</v>
      </c>
      <c r="AG19">
        <v>0.71</v>
      </c>
      <c r="AH19" t="s">
        <v>34</v>
      </c>
    </row>
    <row r="20" spans="1:34" x14ac:dyDescent="0.35">
      <c r="A20">
        <f t="shared" si="0"/>
        <v>17</v>
      </c>
      <c r="B20" t="s">
        <v>64</v>
      </c>
      <c r="C20" s="4">
        <v>3.74</v>
      </c>
      <c r="D20" s="4">
        <f t="shared" si="1"/>
        <v>-63.410000000000004</v>
      </c>
      <c r="E20" t="s">
        <v>48</v>
      </c>
      <c r="F20" t="s">
        <v>49</v>
      </c>
      <c r="G20" s="1">
        <v>41386</v>
      </c>
      <c r="H20">
        <v>2.72</v>
      </c>
      <c r="I20">
        <v>5.0999999999999996</v>
      </c>
      <c r="J20">
        <v>4</v>
      </c>
      <c r="K20">
        <v>4</v>
      </c>
      <c r="L20">
        <v>-3.06</v>
      </c>
      <c r="M20">
        <v>-11.11</v>
      </c>
      <c r="N20">
        <v>-23.9</v>
      </c>
      <c r="O20">
        <v>0.46</v>
      </c>
      <c r="P20">
        <v>15.47</v>
      </c>
      <c r="Q20">
        <v>-10.87</v>
      </c>
      <c r="R20">
        <v>695.41</v>
      </c>
      <c r="S20">
        <v>0.84</v>
      </c>
      <c r="T20">
        <v>1.38</v>
      </c>
      <c r="U20" s="2">
        <v>1639422.81</v>
      </c>
      <c r="V20">
        <v>13.32</v>
      </c>
      <c r="W20">
        <v>71.77</v>
      </c>
      <c r="X20">
        <v>12.38</v>
      </c>
      <c r="Y20">
        <v>2.5299999999999998</v>
      </c>
      <c r="Z20">
        <v>45.85</v>
      </c>
      <c r="AA20">
        <v>11.29</v>
      </c>
      <c r="AB20">
        <v>9.52</v>
      </c>
      <c r="AC20">
        <v>13.48</v>
      </c>
      <c r="AD20">
        <v>19.86</v>
      </c>
      <c r="AE20">
        <v>0.92</v>
      </c>
      <c r="AF20">
        <v>0.89</v>
      </c>
      <c r="AG20">
        <v>0.69</v>
      </c>
      <c r="AH20" t="s">
        <v>34</v>
      </c>
    </row>
    <row r="21" spans="1:34" x14ac:dyDescent="0.35">
      <c r="A21">
        <f t="shared" si="0"/>
        <v>18</v>
      </c>
      <c r="B21" t="s">
        <v>65</v>
      </c>
      <c r="C21" s="4">
        <v>30.03</v>
      </c>
      <c r="D21" s="4">
        <f t="shared" si="1"/>
        <v>-37.120000000000005</v>
      </c>
      <c r="E21" t="s">
        <v>62</v>
      </c>
      <c r="F21" t="s">
        <v>63</v>
      </c>
      <c r="G21" s="1">
        <v>41397</v>
      </c>
      <c r="H21">
        <v>4</v>
      </c>
      <c r="I21">
        <v>2.35</v>
      </c>
      <c r="J21">
        <v>1</v>
      </c>
      <c r="K21">
        <v>5</v>
      </c>
      <c r="L21">
        <v>-1.62</v>
      </c>
      <c r="M21">
        <v>-14.34</v>
      </c>
      <c r="N21">
        <v>-31.3</v>
      </c>
      <c r="O21">
        <v>0.6</v>
      </c>
      <c r="P21">
        <v>14.5</v>
      </c>
      <c r="Q21">
        <v>-12.78</v>
      </c>
      <c r="R21">
        <v>455.14</v>
      </c>
      <c r="S21">
        <v>1.01</v>
      </c>
      <c r="T21">
        <v>1.49</v>
      </c>
      <c r="U21" s="2">
        <v>356594.81</v>
      </c>
      <c r="V21">
        <v>18.809999999999999</v>
      </c>
      <c r="W21">
        <v>35.35</v>
      </c>
      <c r="X21">
        <v>27.34</v>
      </c>
      <c r="Y21">
        <v>18.5</v>
      </c>
      <c r="Z21">
        <v>37.72</v>
      </c>
      <c r="AA21">
        <v>11.84</v>
      </c>
      <c r="AB21">
        <v>15.28</v>
      </c>
      <c r="AC21">
        <v>16.100000000000001</v>
      </c>
      <c r="AD21">
        <v>19.059999999999999</v>
      </c>
      <c r="AE21">
        <v>0.85</v>
      </c>
      <c r="AF21">
        <v>0.76</v>
      </c>
      <c r="AG21">
        <v>0.73</v>
      </c>
      <c r="AH21" t="s">
        <v>34</v>
      </c>
    </row>
    <row r="22" spans="1:34" x14ac:dyDescent="0.35">
      <c r="A22">
        <f t="shared" si="0"/>
        <v>19</v>
      </c>
      <c r="B22" t="s">
        <v>66</v>
      </c>
      <c r="C22" s="4">
        <v>20.440000000000001</v>
      </c>
      <c r="D22" s="4">
        <f t="shared" si="1"/>
        <v>-46.710000000000008</v>
      </c>
      <c r="E22" t="s">
        <v>67</v>
      </c>
      <c r="F22" t="s">
        <v>67</v>
      </c>
      <c r="G22" s="1">
        <v>41402</v>
      </c>
      <c r="H22">
        <v>5.81</v>
      </c>
      <c r="I22">
        <v>-5.64</v>
      </c>
      <c r="J22">
        <v>2</v>
      </c>
      <c r="K22">
        <v>5</v>
      </c>
      <c r="L22">
        <v>-2.74</v>
      </c>
      <c r="M22">
        <v>-16.23</v>
      </c>
      <c r="N22">
        <v>-6.84</v>
      </c>
      <c r="O22">
        <v>0.59</v>
      </c>
      <c r="P22">
        <v>11.4</v>
      </c>
      <c r="Q22">
        <v>-14.1</v>
      </c>
      <c r="R22" s="2">
        <v>1042.8900000000001</v>
      </c>
      <c r="S22">
        <v>0.65</v>
      </c>
      <c r="T22">
        <v>1.3</v>
      </c>
      <c r="U22" s="2">
        <v>153145.29</v>
      </c>
      <c r="V22">
        <v>43.94</v>
      </c>
      <c r="W22">
        <v>52.97</v>
      </c>
      <c r="X22">
        <v>2.48</v>
      </c>
      <c r="Y22">
        <v>0.61</v>
      </c>
      <c r="Z22">
        <v>48.88</v>
      </c>
      <c r="AA22">
        <v>13.02</v>
      </c>
      <c r="AB22">
        <v>9.84</v>
      </c>
      <c r="AC22">
        <v>12.36</v>
      </c>
      <c r="AD22">
        <v>15.91</v>
      </c>
      <c r="AE22">
        <v>0.77</v>
      </c>
      <c r="AF22">
        <v>0.82</v>
      </c>
      <c r="AG22">
        <v>0.7</v>
      </c>
      <c r="AH22" t="s">
        <v>34</v>
      </c>
    </row>
    <row r="23" spans="1:34" x14ac:dyDescent="0.35">
      <c r="A23">
        <f t="shared" si="0"/>
        <v>20</v>
      </c>
      <c r="B23" t="s">
        <v>68</v>
      </c>
      <c r="C23" s="4">
        <v>-29.46</v>
      </c>
      <c r="D23" s="4">
        <f t="shared" si="1"/>
        <v>-96.610000000000014</v>
      </c>
      <c r="E23" t="s">
        <v>48</v>
      </c>
      <c r="F23" t="s">
        <v>49</v>
      </c>
      <c r="G23" s="1">
        <v>41420</v>
      </c>
      <c r="H23">
        <v>-2.16</v>
      </c>
      <c r="I23">
        <v>-9.0299999999999994</v>
      </c>
      <c r="J23">
        <v>5</v>
      </c>
      <c r="K23">
        <v>4</v>
      </c>
      <c r="L23">
        <v>-10.71</v>
      </c>
      <c r="M23">
        <v>-19.62</v>
      </c>
      <c r="N23">
        <v>-41.08</v>
      </c>
      <c r="O23">
        <v>0.08</v>
      </c>
      <c r="P23">
        <v>17.989999999999998</v>
      </c>
      <c r="Q23">
        <v>-20.62</v>
      </c>
      <c r="R23">
        <v>959.4</v>
      </c>
      <c r="S23">
        <v>0.92</v>
      </c>
      <c r="T23">
        <v>1.0900000000000001</v>
      </c>
      <c r="U23" s="2">
        <v>1518667.51</v>
      </c>
      <c r="V23">
        <v>18.61</v>
      </c>
      <c r="W23">
        <v>68.37</v>
      </c>
      <c r="X23">
        <v>9.81</v>
      </c>
      <c r="Y23">
        <v>3.21</v>
      </c>
      <c r="Z23">
        <v>51.32</v>
      </c>
      <c r="AA23">
        <v>11</v>
      </c>
      <c r="AB23">
        <v>8.91</v>
      </c>
      <c r="AC23">
        <v>13.83</v>
      </c>
      <c r="AD23">
        <v>14.94</v>
      </c>
      <c r="AE23">
        <v>0.91</v>
      </c>
      <c r="AF23">
        <v>0.88</v>
      </c>
      <c r="AG23">
        <v>0.7</v>
      </c>
      <c r="AH23" t="s">
        <v>34</v>
      </c>
    </row>
    <row r="24" spans="1:34" x14ac:dyDescent="0.35">
      <c r="A24">
        <f t="shared" si="0"/>
        <v>21</v>
      </c>
      <c r="B24" t="s">
        <v>69</v>
      </c>
      <c r="C24" s="4">
        <v>43.54</v>
      </c>
      <c r="D24" s="4">
        <f t="shared" si="1"/>
        <v>-23.610000000000007</v>
      </c>
      <c r="E24" t="s">
        <v>70</v>
      </c>
      <c r="F24" t="s">
        <v>71</v>
      </c>
      <c r="G24" s="1">
        <v>41450</v>
      </c>
      <c r="H24">
        <v>20.88</v>
      </c>
      <c r="I24">
        <v>21.43</v>
      </c>
      <c r="J24">
        <v>3</v>
      </c>
      <c r="K24">
        <v>3</v>
      </c>
      <c r="L24">
        <v>14.75</v>
      </c>
      <c r="M24">
        <v>2.4300000000000002</v>
      </c>
      <c r="N24">
        <v>9.9600000000000009</v>
      </c>
      <c r="O24">
        <v>0.83</v>
      </c>
      <c r="P24">
        <v>18.329999999999998</v>
      </c>
      <c r="Q24">
        <v>-16.13</v>
      </c>
      <c r="R24">
        <v>612.86</v>
      </c>
      <c r="S24">
        <v>0.99</v>
      </c>
      <c r="T24">
        <v>2.4300000000000002</v>
      </c>
      <c r="U24" s="2">
        <v>21328281.609999999</v>
      </c>
      <c r="X24">
        <v>16.71</v>
      </c>
      <c r="Y24">
        <v>83.29</v>
      </c>
      <c r="AA24">
        <v>82.41</v>
      </c>
      <c r="AD24">
        <v>17.59</v>
      </c>
      <c r="AE24">
        <v>0.64</v>
      </c>
      <c r="AF24">
        <v>0.77</v>
      </c>
      <c r="AG24">
        <v>0.81</v>
      </c>
      <c r="AH24" t="s">
        <v>34</v>
      </c>
    </row>
    <row r="25" spans="1:34" x14ac:dyDescent="0.35">
      <c r="A25">
        <f t="shared" si="0"/>
        <v>22</v>
      </c>
      <c r="B25" t="s">
        <v>72</v>
      </c>
      <c r="C25" s="4">
        <v>38.799999999999997</v>
      </c>
      <c r="D25" s="4">
        <f t="shared" si="1"/>
        <v>-28.350000000000009</v>
      </c>
      <c r="E25" t="s">
        <v>73</v>
      </c>
      <c r="F25" t="s">
        <v>74</v>
      </c>
      <c r="G25" s="1">
        <v>41492</v>
      </c>
      <c r="H25">
        <v>5.56</v>
      </c>
      <c r="I25">
        <v>10.130000000000001</v>
      </c>
      <c r="J25">
        <v>1</v>
      </c>
      <c r="K25">
        <v>4</v>
      </c>
      <c r="L25">
        <v>-0.05</v>
      </c>
      <c r="M25">
        <v>-6.56</v>
      </c>
      <c r="N25">
        <v>-3.88</v>
      </c>
      <c r="O25">
        <v>0.77</v>
      </c>
      <c r="P25">
        <v>7.76</v>
      </c>
      <c r="Q25">
        <v>-4.95</v>
      </c>
      <c r="R25">
        <v>297.37</v>
      </c>
      <c r="S25">
        <v>0.44</v>
      </c>
      <c r="T25">
        <v>2.02</v>
      </c>
      <c r="U25" s="2">
        <v>662870.93999999994</v>
      </c>
      <c r="V25">
        <v>21.32</v>
      </c>
      <c r="W25">
        <v>38.14</v>
      </c>
      <c r="X25">
        <v>26.69</v>
      </c>
      <c r="Y25">
        <v>13.85</v>
      </c>
      <c r="Z25">
        <v>27.02</v>
      </c>
      <c r="AA25">
        <v>16.8</v>
      </c>
      <c r="AB25">
        <v>10.72</v>
      </c>
      <c r="AC25">
        <v>21.21</v>
      </c>
      <c r="AD25">
        <v>24.25</v>
      </c>
      <c r="AE25">
        <v>0.73</v>
      </c>
      <c r="AF25">
        <v>0.57999999999999996</v>
      </c>
      <c r="AG25">
        <v>0.63</v>
      </c>
      <c r="AH25" t="s">
        <v>34</v>
      </c>
    </row>
    <row r="26" spans="1:34" x14ac:dyDescent="0.35">
      <c r="A26">
        <f t="shared" si="0"/>
        <v>23</v>
      </c>
      <c r="B26" t="s">
        <v>75</v>
      </c>
      <c r="C26" s="4">
        <v>37.35</v>
      </c>
      <c r="D26" s="4">
        <f t="shared" si="1"/>
        <v>-29.800000000000004</v>
      </c>
      <c r="E26" t="s">
        <v>76</v>
      </c>
      <c r="F26" t="s">
        <v>77</v>
      </c>
      <c r="G26" s="1">
        <v>41492</v>
      </c>
      <c r="H26">
        <v>10.08</v>
      </c>
      <c r="I26">
        <v>10.43</v>
      </c>
      <c r="J26">
        <v>2</v>
      </c>
      <c r="K26">
        <v>5</v>
      </c>
      <c r="L26">
        <v>4.47</v>
      </c>
      <c r="M26">
        <v>-6.26</v>
      </c>
      <c r="N26">
        <v>-21.22</v>
      </c>
      <c r="O26">
        <v>0.57999999999999996</v>
      </c>
      <c r="P26">
        <v>18.440000000000001</v>
      </c>
      <c r="Q26">
        <v>-14.02</v>
      </c>
      <c r="R26">
        <v>744.3</v>
      </c>
      <c r="S26">
        <v>1.17</v>
      </c>
      <c r="T26">
        <v>1.05</v>
      </c>
      <c r="U26" s="2">
        <v>417352.67</v>
      </c>
      <c r="V26">
        <v>8.41</v>
      </c>
      <c r="W26">
        <v>65.06</v>
      </c>
      <c r="X26">
        <v>18.600000000000001</v>
      </c>
      <c r="Y26">
        <v>7.93</v>
      </c>
      <c r="Z26">
        <v>34.71</v>
      </c>
      <c r="AA26">
        <v>9.07</v>
      </c>
      <c r="AB26">
        <v>7.81</v>
      </c>
      <c r="AC26">
        <v>26.4</v>
      </c>
      <c r="AD26">
        <v>22.02</v>
      </c>
      <c r="AE26">
        <v>0.71</v>
      </c>
      <c r="AF26">
        <v>0.86</v>
      </c>
      <c r="AG26">
        <v>0.73</v>
      </c>
      <c r="AH26" t="s">
        <v>34</v>
      </c>
    </row>
    <row r="27" spans="1:34" x14ac:dyDescent="0.35">
      <c r="A27">
        <f t="shared" si="0"/>
        <v>24</v>
      </c>
      <c r="B27" t="s">
        <v>78</v>
      </c>
      <c r="C27" s="4">
        <v>26.92</v>
      </c>
      <c r="D27" s="4">
        <f t="shared" si="1"/>
        <v>-40.230000000000004</v>
      </c>
      <c r="E27" t="s">
        <v>79</v>
      </c>
      <c r="F27" t="s">
        <v>80</v>
      </c>
      <c r="G27" s="1">
        <v>41512</v>
      </c>
      <c r="H27">
        <v>4.87</v>
      </c>
      <c r="I27">
        <v>1.26</v>
      </c>
      <c r="J27">
        <v>2</v>
      </c>
      <c r="K27">
        <v>2</v>
      </c>
      <c r="L27">
        <v>-0.75</v>
      </c>
      <c r="M27">
        <v>-15.43</v>
      </c>
      <c r="N27">
        <v>-24.21</v>
      </c>
      <c r="O27">
        <v>0.64</v>
      </c>
      <c r="P27">
        <v>14.73</v>
      </c>
      <c r="Q27">
        <v>-13.09</v>
      </c>
      <c r="R27">
        <v>161.71</v>
      </c>
      <c r="S27">
        <v>0.97</v>
      </c>
      <c r="T27">
        <v>1.1499999999999999</v>
      </c>
      <c r="U27" s="2">
        <v>44258320.579999998</v>
      </c>
      <c r="V27">
        <v>0.16</v>
      </c>
      <c r="X27">
        <v>15.77</v>
      </c>
      <c r="Y27">
        <v>84.06</v>
      </c>
      <c r="Z27">
        <v>29.27</v>
      </c>
      <c r="AA27">
        <v>28.14</v>
      </c>
      <c r="AB27">
        <v>14.89</v>
      </c>
      <c r="AC27">
        <v>2.79</v>
      </c>
      <c r="AD27">
        <v>24.91</v>
      </c>
      <c r="AE27">
        <v>0.79</v>
      </c>
      <c r="AF27">
        <v>0.75</v>
      </c>
      <c r="AG27">
        <v>0.84</v>
      </c>
      <c r="AH27" t="s">
        <v>34</v>
      </c>
    </row>
    <row r="28" spans="1:34" x14ac:dyDescent="0.35">
      <c r="A28">
        <f t="shared" si="0"/>
        <v>25</v>
      </c>
      <c r="B28" t="s">
        <v>81</v>
      </c>
      <c r="C28" s="4">
        <v>1.63</v>
      </c>
      <c r="D28" s="4">
        <f t="shared" si="1"/>
        <v>-65.52000000000001</v>
      </c>
      <c r="E28" t="s">
        <v>48</v>
      </c>
      <c r="F28" t="s">
        <v>49</v>
      </c>
      <c r="G28" s="1">
        <v>41524</v>
      </c>
      <c r="H28">
        <v>-5.84</v>
      </c>
      <c r="I28">
        <v>-7.69</v>
      </c>
      <c r="J28">
        <v>4</v>
      </c>
      <c r="K28">
        <v>4</v>
      </c>
      <c r="L28">
        <v>-11.62</v>
      </c>
      <c r="M28">
        <v>-23.9</v>
      </c>
      <c r="N28">
        <v>6.24</v>
      </c>
      <c r="O28">
        <v>0.15</v>
      </c>
      <c r="P28">
        <v>13.99</v>
      </c>
      <c r="Q28">
        <v>-19.309999999999999</v>
      </c>
      <c r="R28">
        <v>784.24</v>
      </c>
      <c r="S28">
        <v>0.44</v>
      </c>
      <c r="T28">
        <v>0.19</v>
      </c>
      <c r="U28" s="2">
        <v>487625.61</v>
      </c>
      <c r="V28">
        <v>60.83</v>
      </c>
      <c r="W28">
        <v>39.17</v>
      </c>
      <c r="Z28">
        <v>41.38</v>
      </c>
      <c r="AA28">
        <v>14.56</v>
      </c>
      <c r="AB28">
        <v>10.94</v>
      </c>
      <c r="AC28">
        <v>10.76</v>
      </c>
      <c r="AD28">
        <v>22.36</v>
      </c>
      <c r="AE28">
        <v>0.9</v>
      </c>
      <c r="AF28">
        <v>0.78</v>
      </c>
      <c r="AG28">
        <v>0.7</v>
      </c>
      <c r="AH28" t="s">
        <v>34</v>
      </c>
    </row>
    <row r="29" spans="1:34" x14ac:dyDescent="0.35">
      <c r="A29">
        <f t="shared" si="0"/>
        <v>26</v>
      </c>
      <c r="B29" t="s">
        <v>82</v>
      </c>
      <c r="C29" s="4">
        <v>-52.82</v>
      </c>
      <c r="D29" s="4">
        <f t="shared" si="1"/>
        <v>-119.97</v>
      </c>
      <c r="E29" t="s">
        <v>59</v>
      </c>
      <c r="F29" t="s">
        <v>60</v>
      </c>
      <c r="G29" s="1">
        <v>41510</v>
      </c>
      <c r="H29">
        <v>-8.86</v>
      </c>
      <c r="I29">
        <v>-21.62</v>
      </c>
      <c r="J29">
        <v>4</v>
      </c>
      <c r="K29">
        <v>5</v>
      </c>
      <c r="L29">
        <v>-15.1</v>
      </c>
      <c r="M29">
        <v>-39.880000000000003</v>
      </c>
      <c r="N29">
        <v>-61.03</v>
      </c>
      <c r="O29">
        <v>-0.7</v>
      </c>
      <c r="P29">
        <v>18.84</v>
      </c>
      <c r="Q29">
        <v>-32.18</v>
      </c>
      <c r="R29" s="2">
        <v>1502.99</v>
      </c>
      <c r="S29">
        <v>0.81</v>
      </c>
      <c r="T29">
        <v>0.54</v>
      </c>
      <c r="U29" s="2">
        <v>769305.38</v>
      </c>
      <c r="V29">
        <v>27.32</v>
      </c>
      <c r="W29">
        <v>67.44</v>
      </c>
      <c r="X29">
        <v>5.01</v>
      </c>
      <c r="Y29">
        <v>0.24</v>
      </c>
      <c r="Z29">
        <v>47.16</v>
      </c>
      <c r="AA29">
        <v>10.66</v>
      </c>
      <c r="AB29">
        <v>11.9</v>
      </c>
      <c r="AC29">
        <v>8.23</v>
      </c>
      <c r="AD29">
        <v>22.04</v>
      </c>
      <c r="AE29">
        <v>0.81</v>
      </c>
      <c r="AF29">
        <v>0.84</v>
      </c>
      <c r="AG29">
        <v>0.69</v>
      </c>
      <c r="AH29" t="s">
        <v>34</v>
      </c>
    </row>
    <row r="30" spans="1:34" x14ac:dyDescent="0.35">
      <c r="A30">
        <f t="shared" si="0"/>
        <v>27</v>
      </c>
      <c r="B30" t="s">
        <v>83</v>
      </c>
      <c r="C30" s="4">
        <v>106.53</v>
      </c>
      <c r="D30" s="4">
        <f t="shared" si="1"/>
        <v>39.379999999999995</v>
      </c>
      <c r="E30" t="s">
        <v>84</v>
      </c>
      <c r="F30" t="s">
        <v>85</v>
      </c>
      <c r="G30" s="1">
        <v>41527</v>
      </c>
      <c r="H30">
        <v>6.19</v>
      </c>
      <c r="I30">
        <v>12.42</v>
      </c>
      <c r="J30">
        <v>1</v>
      </c>
      <c r="K30">
        <v>1</v>
      </c>
      <c r="L30">
        <v>0.05</v>
      </c>
      <c r="M30">
        <v>-6.58</v>
      </c>
      <c r="N30">
        <v>0.39</v>
      </c>
      <c r="O30">
        <v>0.99</v>
      </c>
      <c r="P30">
        <v>14.66</v>
      </c>
      <c r="Q30">
        <v>-11.14</v>
      </c>
      <c r="R30">
        <v>392.62</v>
      </c>
      <c r="S30">
        <v>0.41</v>
      </c>
      <c r="T30">
        <v>1.75</v>
      </c>
      <c r="U30" s="2">
        <v>46365753.979999997</v>
      </c>
      <c r="AH30" t="s">
        <v>34</v>
      </c>
    </row>
    <row r="31" spans="1:34" x14ac:dyDescent="0.35">
      <c r="A31">
        <f t="shared" si="0"/>
        <v>28</v>
      </c>
      <c r="B31" t="s">
        <v>86</v>
      </c>
      <c r="C31" s="4">
        <v>30.8</v>
      </c>
      <c r="D31" s="4">
        <f t="shared" si="1"/>
        <v>-36.350000000000009</v>
      </c>
      <c r="E31" t="s">
        <v>84</v>
      </c>
      <c r="F31" t="s">
        <v>85</v>
      </c>
      <c r="G31" s="1">
        <v>41566</v>
      </c>
      <c r="H31">
        <v>1.41</v>
      </c>
      <c r="I31">
        <v>6.02</v>
      </c>
      <c r="J31">
        <v>1</v>
      </c>
      <c r="K31">
        <v>1</v>
      </c>
      <c r="L31">
        <v>-4.72</v>
      </c>
      <c r="M31">
        <v>-12.98</v>
      </c>
      <c r="N31">
        <v>-9.77</v>
      </c>
      <c r="O31">
        <v>0.72</v>
      </c>
      <c r="P31">
        <v>13.79</v>
      </c>
      <c r="Q31">
        <v>-12.2</v>
      </c>
      <c r="R31">
        <v>238.48</v>
      </c>
      <c r="S31">
        <v>0.67</v>
      </c>
      <c r="T31">
        <v>2.9</v>
      </c>
      <c r="U31" s="2">
        <v>8759081.1999999993</v>
      </c>
      <c r="AH31" t="s">
        <v>34</v>
      </c>
    </row>
    <row r="32" spans="1:34" x14ac:dyDescent="0.35">
      <c r="A32">
        <f t="shared" si="0"/>
        <v>29</v>
      </c>
      <c r="B32" t="s">
        <v>87</v>
      </c>
      <c r="C32" s="4">
        <v>26.47</v>
      </c>
      <c r="D32" s="4">
        <f t="shared" si="1"/>
        <v>-40.680000000000007</v>
      </c>
      <c r="E32" t="s">
        <v>39</v>
      </c>
      <c r="F32" t="s">
        <v>40</v>
      </c>
      <c r="G32" s="1">
        <v>41587</v>
      </c>
      <c r="H32">
        <v>12.24</v>
      </c>
      <c r="I32">
        <v>6.55</v>
      </c>
      <c r="J32">
        <v>4</v>
      </c>
      <c r="K32">
        <v>3</v>
      </c>
      <c r="L32">
        <v>6.63</v>
      </c>
      <c r="M32">
        <v>-10.14</v>
      </c>
      <c r="N32">
        <v>-0.89</v>
      </c>
      <c r="O32">
        <v>0.5</v>
      </c>
      <c r="P32">
        <v>20.21</v>
      </c>
      <c r="Q32">
        <v>-18.100000000000001</v>
      </c>
      <c r="R32">
        <v>449.59</v>
      </c>
      <c r="S32">
        <v>1.1599999999999999</v>
      </c>
      <c r="T32">
        <v>1.84</v>
      </c>
      <c r="U32" s="2">
        <v>13996050.609999999</v>
      </c>
      <c r="V32">
        <v>0.11</v>
      </c>
      <c r="W32">
        <v>0.17</v>
      </c>
      <c r="X32">
        <v>25.24</v>
      </c>
      <c r="Y32">
        <v>74.48</v>
      </c>
      <c r="Z32">
        <v>29.99</v>
      </c>
      <c r="AA32">
        <v>20.69</v>
      </c>
      <c r="AB32">
        <v>12.37</v>
      </c>
      <c r="AC32">
        <v>13.32</v>
      </c>
      <c r="AD32">
        <v>23.64</v>
      </c>
      <c r="AE32">
        <v>0.6</v>
      </c>
      <c r="AF32">
        <v>0.76</v>
      </c>
      <c r="AG32">
        <v>0.8</v>
      </c>
      <c r="AH32" t="s">
        <v>34</v>
      </c>
    </row>
    <row r="33" spans="1:34" x14ac:dyDescent="0.35">
      <c r="A33">
        <f t="shared" si="0"/>
        <v>30</v>
      </c>
      <c r="B33" t="s">
        <v>88</v>
      </c>
      <c r="C33" s="4">
        <v>36</v>
      </c>
      <c r="D33" s="4">
        <f t="shared" si="1"/>
        <v>-31.150000000000006</v>
      </c>
      <c r="E33" t="s">
        <v>39</v>
      </c>
      <c r="F33" t="s">
        <v>40</v>
      </c>
      <c r="G33" s="1">
        <v>41583</v>
      </c>
      <c r="H33">
        <v>2.08</v>
      </c>
      <c r="I33">
        <v>10.38</v>
      </c>
      <c r="J33">
        <v>4</v>
      </c>
      <c r="K33">
        <v>4</v>
      </c>
      <c r="L33">
        <v>-3.53</v>
      </c>
      <c r="M33">
        <v>-6.31</v>
      </c>
      <c r="N33">
        <v>-12.72</v>
      </c>
      <c r="O33">
        <v>0.51</v>
      </c>
      <c r="P33">
        <v>19.61</v>
      </c>
      <c r="Q33">
        <v>-12.03</v>
      </c>
      <c r="R33">
        <v>399.15</v>
      </c>
      <c r="S33">
        <v>0.66</v>
      </c>
      <c r="T33">
        <v>0.68</v>
      </c>
      <c r="U33" s="2">
        <v>895095.24</v>
      </c>
      <c r="V33">
        <v>16.79</v>
      </c>
      <c r="W33">
        <v>40.85</v>
      </c>
      <c r="X33">
        <v>25.75</v>
      </c>
      <c r="Y33">
        <v>16.600000000000001</v>
      </c>
      <c r="Z33">
        <v>23.79</v>
      </c>
      <c r="AA33">
        <v>15.59</v>
      </c>
      <c r="AB33">
        <v>14.58</v>
      </c>
      <c r="AC33">
        <v>18.36</v>
      </c>
      <c r="AD33">
        <v>27.68</v>
      </c>
      <c r="AE33">
        <v>0.63</v>
      </c>
      <c r="AF33">
        <v>0.54</v>
      </c>
      <c r="AG33">
        <v>0.53</v>
      </c>
      <c r="AH33" t="s">
        <v>34</v>
      </c>
    </row>
    <row r="34" spans="1:34" x14ac:dyDescent="0.35">
      <c r="A34">
        <f t="shared" si="0"/>
        <v>31</v>
      </c>
      <c r="B34" t="s">
        <v>89</v>
      </c>
      <c r="C34" s="4">
        <v>-14.78</v>
      </c>
      <c r="D34" s="4">
        <f t="shared" si="1"/>
        <v>-81.93</v>
      </c>
      <c r="E34" t="s">
        <v>39</v>
      </c>
      <c r="F34" t="s">
        <v>40</v>
      </c>
      <c r="G34" s="1">
        <v>41568</v>
      </c>
      <c r="H34">
        <v>-10.81</v>
      </c>
      <c r="I34">
        <v>-16.22</v>
      </c>
      <c r="J34">
        <v>5</v>
      </c>
      <c r="K34">
        <v>5</v>
      </c>
      <c r="L34">
        <v>-16.43</v>
      </c>
      <c r="M34">
        <v>-32.909999999999997</v>
      </c>
      <c r="N34">
        <v>-62.9</v>
      </c>
      <c r="O34">
        <v>0.21</v>
      </c>
      <c r="P34">
        <v>26.14</v>
      </c>
      <c r="Q34">
        <v>-23.54</v>
      </c>
      <c r="R34" s="2">
        <v>2108.71</v>
      </c>
      <c r="S34">
        <v>1.25</v>
      </c>
      <c r="T34">
        <v>0</v>
      </c>
      <c r="U34" s="2">
        <v>224375.25</v>
      </c>
      <c r="V34">
        <v>47.14</v>
      </c>
      <c r="W34">
        <v>51.2</v>
      </c>
      <c r="X34">
        <v>1.66</v>
      </c>
      <c r="Z34">
        <v>47.72</v>
      </c>
      <c r="AA34">
        <v>11.97</v>
      </c>
      <c r="AB34">
        <v>14.57</v>
      </c>
      <c r="AC34">
        <v>4.9400000000000004</v>
      </c>
      <c r="AD34">
        <v>20.79</v>
      </c>
      <c r="AE34">
        <v>0.87</v>
      </c>
      <c r="AF34">
        <v>0.76</v>
      </c>
      <c r="AG34">
        <v>0.69</v>
      </c>
      <c r="AH34" t="s">
        <v>34</v>
      </c>
    </row>
    <row r="35" spans="1:34" x14ac:dyDescent="0.35">
      <c r="A35">
        <f t="shared" si="0"/>
        <v>32</v>
      </c>
      <c r="B35" t="s">
        <v>90</v>
      </c>
      <c r="C35" s="4">
        <v>36.450000000000003</v>
      </c>
      <c r="D35" s="4">
        <f t="shared" si="1"/>
        <v>-30.700000000000003</v>
      </c>
      <c r="E35" t="s">
        <v>91</v>
      </c>
      <c r="F35" t="s">
        <v>92</v>
      </c>
      <c r="G35" s="1">
        <v>41592</v>
      </c>
      <c r="H35">
        <v>17.82</v>
      </c>
      <c r="I35">
        <v>13.66</v>
      </c>
      <c r="J35">
        <v>3</v>
      </c>
      <c r="K35">
        <v>2</v>
      </c>
      <c r="L35">
        <v>12.21</v>
      </c>
      <c r="M35">
        <v>-3.03</v>
      </c>
      <c r="N35">
        <v>5.09</v>
      </c>
      <c r="O35">
        <v>0.5</v>
      </c>
      <c r="P35">
        <v>20.260000000000002</v>
      </c>
      <c r="Q35">
        <v>-19.59</v>
      </c>
      <c r="R35">
        <v>431.67</v>
      </c>
      <c r="S35">
        <v>1.1100000000000001</v>
      </c>
      <c r="T35">
        <v>2.2799999999999998</v>
      </c>
      <c r="U35" s="2">
        <v>12486962.26</v>
      </c>
      <c r="W35">
        <v>1.24</v>
      </c>
      <c r="X35">
        <v>37.21</v>
      </c>
      <c r="Y35">
        <v>61.54</v>
      </c>
      <c r="Z35">
        <v>38.44</v>
      </c>
      <c r="AA35">
        <v>10.14</v>
      </c>
      <c r="AB35">
        <v>20.260000000000002</v>
      </c>
      <c r="AC35">
        <v>15.99</v>
      </c>
      <c r="AD35">
        <v>15.18</v>
      </c>
      <c r="AE35">
        <v>0.69</v>
      </c>
      <c r="AF35">
        <v>0.91</v>
      </c>
      <c r="AG35">
        <v>0.72</v>
      </c>
      <c r="AH35" t="s">
        <v>34</v>
      </c>
    </row>
    <row r="36" spans="1:34" x14ac:dyDescent="0.35">
      <c r="A36">
        <f t="shared" si="0"/>
        <v>33</v>
      </c>
      <c r="B36" t="s">
        <v>93</v>
      </c>
      <c r="C36" s="4">
        <v>49.82</v>
      </c>
      <c r="D36" s="4">
        <f t="shared" si="1"/>
        <v>-17.330000000000005</v>
      </c>
      <c r="E36" t="s">
        <v>84</v>
      </c>
      <c r="F36" t="s">
        <v>85</v>
      </c>
      <c r="G36" s="1">
        <v>41611</v>
      </c>
      <c r="H36">
        <v>15.21</v>
      </c>
      <c r="I36">
        <v>23.26</v>
      </c>
      <c r="J36">
        <v>4</v>
      </c>
      <c r="K36">
        <v>3</v>
      </c>
      <c r="L36">
        <v>9.07</v>
      </c>
      <c r="M36">
        <v>4.26</v>
      </c>
      <c r="N36">
        <v>-5.88</v>
      </c>
      <c r="O36">
        <v>0.57999999999999996</v>
      </c>
      <c r="P36">
        <v>22.19</v>
      </c>
      <c r="Q36">
        <v>-14.79</v>
      </c>
      <c r="R36">
        <v>912.87</v>
      </c>
      <c r="S36">
        <v>1.32</v>
      </c>
      <c r="T36">
        <v>1.22</v>
      </c>
      <c r="U36" s="2">
        <v>14963533.720000001</v>
      </c>
      <c r="W36">
        <v>0.4</v>
      </c>
      <c r="X36">
        <v>41.68</v>
      </c>
      <c r="Y36">
        <v>57.91</v>
      </c>
      <c r="Z36">
        <v>25.84</v>
      </c>
      <c r="AA36">
        <v>10.69</v>
      </c>
      <c r="AB36">
        <v>16.59</v>
      </c>
      <c r="AC36">
        <v>21.06</v>
      </c>
      <c r="AD36">
        <v>25.81</v>
      </c>
      <c r="AE36">
        <v>0.56999999999999995</v>
      </c>
      <c r="AF36">
        <v>0.87</v>
      </c>
      <c r="AG36">
        <v>0.82</v>
      </c>
      <c r="AH36" t="s">
        <v>34</v>
      </c>
    </row>
    <row r="37" spans="1:34" x14ac:dyDescent="0.35">
      <c r="A37">
        <f t="shared" si="0"/>
        <v>34</v>
      </c>
      <c r="B37" t="s">
        <v>94</v>
      </c>
      <c r="C37" s="4">
        <v>-7.0000000000000007E-2</v>
      </c>
      <c r="D37" s="4">
        <f t="shared" si="1"/>
        <v>-67.22</v>
      </c>
      <c r="E37" t="s">
        <v>73</v>
      </c>
      <c r="F37" t="s">
        <v>74</v>
      </c>
      <c r="G37" s="1">
        <v>41599</v>
      </c>
      <c r="H37">
        <v>4.41</v>
      </c>
      <c r="I37">
        <v>-8.81</v>
      </c>
      <c r="J37">
        <v>1</v>
      </c>
      <c r="K37">
        <v>3</v>
      </c>
      <c r="L37">
        <v>-1.2</v>
      </c>
      <c r="M37">
        <v>-25.5</v>
      </c>
      <c r="N37">
        <v>-26.92</v>
      </c>
      <c r="O37">
        <v>0.26</v>
      </c>
      <c r="P37">
        <v>13.02</v>
      </c>
      <c r="Q37">
        <v>-19.09</v>
      </c>
      <c r="R37">
        <v>175.69</v>
      </c>
      <c r="S37">
        <v>0.72</v>
      </c>
      <c r="T37">
        <v>2.2200000000000002</v>
      </c>
      <c r="U37" s="2">
        <v>13773175.51</v>
      </c>
      <c r="V37">
        <v>0.04</v>
      </c>
      <c r="W37">
        <v>0.04</v>
      </c>
      <c r="X37">
        <v>19.57</v>
      </c>
      <c r="Y37">
        <v>80.349999999999994</v>
      </c>
      <c r="Z37">
        <v>30.16</v>
      </c>
      <c r="AA37">
        <v>28.26</v>
      </c>
      <c r="AB37">
        <v>12.72</v>
      </c>
      <c r="AC37">
        <v>19.61</v>
      </c>
      <c r="AD37">
        <v>9.25</v>
      </c>
      <c r="AE37">
        <v>0.83</v>
      </c>
      <c r="AF37">
        <v>0.78</v>
      </c>
      <c r="AG37">
        <v>0.76</v>
      </c>
      <c r="AH37" t="s">
        <v>34</v>
      </c>
    </row>
    <row r="38" spans="1:34" x14ac:dyDescent="0.35">
      <c r="A38">
        <f t="shared" si="0"/>
        <v>35</v>
      </c>
      <c r="B38" t="s">
        <v>95</v>
      </c>
      <c r="C38" s="4">
        <v>20.309999999999999</v>
      </c>
      <c r="D38" s="4">
        <f t="shared" si="1"/>
        <v>-46.84</v>
      </c>
      <c r="E38" t="s">
        <v>73</v>
      </c>
      <c r="F38" t="s">
        <v>74</v>
      </c>
      <c r="G38" s="1">
        <v>41613</v>
      </c>
      <c r="H38">
        <v>6.38</v>
      </c>
      <c r="I38">
        <v>7.27</v>
      </c>
      <c r="J38">
        <v>1</v>
      </c>
      <c r="K38">
        <v>4</v>
      </c>
      <c r="L38">
        <v>0.77</v>
      </c>
      <c r="M38">
        <v>-9.42</v>
      </c>
      <c r="N38">
        <v>-18.239999999999998</v>
      </c>
      <c r="O38">
        <v>0.37</v>
      </c>
      <c r="P38">
        <v>16.12</v>
      </c>
      <c r="Q38">
        <v>-13.51</v>
      </c>
      <c r="R38">
        <v>183.05</v>
      </c>
      <c r="S38">
        <v>0.97</v>
      </c>
      <c r="T38">
        <v>3.06</v>
      </c>
      <c r="U38" s="2">
        <v>1591878.01</v>
      </c>
      <c r="V38">
        <v>3.16</v>
      </c>
      <c r="W38">
        <v>27.17</v>
      </c>
      <c r="X38">
        <v>47.54</v>
      </c>
      <c r="Y38">
        <v>22.13</v>
      </c>
      <c r="Z38">
        <v>34.54</v>
      </c>
      <c r="AA38">
        <v>19.579999999999998</v>
      </c>
      <c r="AB38">
        <v>16.64</v>
      </c>
      <c r="AC38">
        <v>20.83</v>
      </c>
      <c r="AD38">
        <v>8.41</v>
      </c>
      <c r="AE38">
        <v>0.84</v>
      </c>
      <c r="AF38">
        <v>0.84</v>
      </c>
      <c r="AG38">
        <v>0.65</v>
      </c>
      <c r="AH38" t="s">
        <v>34</v>
      </c>
    </row>
    <row r="39" spans="1:34" x14ac:dyDescent="0.35">
      <c r="A39">
        <f t="shared" si="0"/>
        <v>36</v>
      </c>
      <c r="B39" t="s">
        <v>96</v>
      </c>
      <c r="C39" s="4">
        <v>64.61</v>
      </c>
      <c r="D39" s="4">
        <f t="shared" si="1"/>
        <v>-2.5400000000000063</v>
      </c>
      <c r="E39" t="s">
        <v>39</v>
      </c>
      <c r="F39" t="s">
        <v>40</v>
      </c>
      <c r="G39" s="1">
        <v>41603</v>
      </c>
      <c r="H39">
        <v>10.94</v>
      </c>
      <c r="I39">
        <v>-1.61</v>
      </c>
      <c r="J39">
        <v>4</v>
      </c>
      <c r="K39">
        <v>5</v>
      </c>
      <c r="L39">
        <v>5.33</v>
      </c>
      <c r="M39">
        <v>-18.3</v>
      </c>
      <c r="N39">
        <v>-20.49</v>
      </c>
      <c r="O39">
        <v>0.34</v>
      </c>
      <c r="P39">
        <v>21.02</v>
      </c>
      <c r="Q39">
        <v>-22.03</v>
      </c>
      <c r="R39" s="2">
        <v>2422.5300000000002</v>
      </c>
      <c r="S39">
        <v>0.93</v>
      </c>
      <c r="T39">
        <v>1.26</v>
      </c>
      <c r="U39" s="2">
        <v>1127184.55</v>
      </c>
      <c r="V39">
        <v>10.56</v>
      </c>
      <c r="W39">
        <v>80.55</v>
      </c>
      <c r="X39">
        <v>8.89</v>
      </c>
      <c r="Z39">
        <v>46.61</v>
      </c>
      <c r="AA39">
        <v>10.11</v>
      </c>
      <c r="AB39">
        <v>11.87</v>
      </c>
      <c r="AC39">
        <v>14</v>
      </c>
      <c r="AD39">
        <v>17.420000000000002</v>
      </c>
      <c r="AE39">
        <v>0.88</v>
      </c>
      <c r="AF39">
        <v>0.78</v>
      </c>
      <c r="AG39">
        <v>0.68</v>
      </c>
      <c r="AH39" t="s">
        <v>34</v>
      </c>
    </row>
    <row r="40" spans="1:34" x14ac:dyDescent="0.35">
      <c r="A40">
        <f t="shared" si="0"/>
        <v>37</v>
      </c>
      <c r="B40" t="s">
        <v>97</v>
      </c>
      <c r="C40" s="4">
        <v>-22.46</v>
      </c>
      <c r="D40" s="4">
        <f t="shared" si="1"/>
        <v>-89.610000000000014</v>
      </c>
      <c r="E40" t="s">
        <v>98</v>
      </c>
      <c r="F40" t="s">
        <v>99</v>
      </c>
      <c r="G40" s="1">
        <v>41611</v>
      </c>
      <c r="H40">
        <v>-9.59</v>
      </c>
      <c r="I40">
        <v>-8.16</v>
      </c>
      <c r="J40">
        <v>5</v>
      </c>
      <c r="K40">
        <v>4</v>
      </c>
      <c r="L40">
        <v>-15.72</v>
      </c>
      <c r="M40">
        <v>-27.16</v>
      </c>
      <c r="N40">
        <v>-64.510000000000005</v>
      </c>
      <c r="O40">
        <v>-0.06</v>
      </c>
      <c r="P40">
        <v>25.8</v>
      </c>
      <c r="Q40">
        <v>-31.67</v>
      </c>
      <c r="R40">
        <v>630.33000000000004</v>
      </c>
      <c r="S40">
        <v>1.1299999999999999</v>
      </c>
      <c r="T40">
        <v>1.19</v>
      </c>
      <c r="U40" s="2">
        <v>353196.73</v>
      </c>
      <c r="V40">
        <v>38.49</v>
      </c>
      <c r="W40">
        <v>56.95</v>
      </c>
      <c r="X40">
        <v>4.5599999999999996</v>
      </c>
      <c r="Z40">
        <v>44.42</v>
      </c>
      <c r="AA40">
        <v>22.06</v>
      </c>
      <c r="AB40">
        <v>3.21</v>
      </c>
      <c r="AC40">
        <v>11.22</v>
      </c>
      <c r="AD40">
        <v>19.09</v>
      </c>
      <c r="AE40">
        <v>0.78</v>
      </c>
      <c r="AF40">
        <v>0.86</v>
      </c>
      <c r="AG40">
        <v>0.65</v>
      </c>
      <c r="AH40" t="s">
        <v>34</v>
      </c>
    </row>
    <row r="41" spans="1:34" x14ac:dyDescent="0.35">
      <c r="A41">
        <f t="shared" si="0"/>
        <v>38</v>
      </c>
      <c r="B41" t="s">
        <v>100</v>
      </c>
      <c r="C41" s="4">
        <v>28.9</v>
      </c>
      <c r="D41" s="4">
        <f t="shared" si="1"/>
        <v>-38.250000000000007</v>
      </c>
      <c r="E41" t="s">
        <v>39</v>
      </c>
      <c r="F41" t="s">
        <v>40</v>
      </c>
      <c r="G41" s="1">
        <v>41641</v>
      </c>
      <c r="H41">
        <v>4.28</v>
      </c>
      <c r="I41">
        <v>17.02</v>
      </c>
      <c r="J41">
        <v>1</v>
      </c>
      <c r="K41">
        <v>1</v>
      </c>
      <c r="L41">
        <v>-1.33</v>
      </c>
      <c r="M41">
        <v>0.33</v>
      </c>
      <c r="N41">
        <v>0.72</v>
      </c>
      <c r="O41">
        <v>0.41</v>
      </c>
      <c r="P41">
        <v>15.19</v>
      </c>
      <c r="Q41">
        <v>-13.36</v>
      </c>
      <c r="R41">
        <v>344.44</v>
      </c>
      <c r="S41">
        <v>1.1100000000000001</v>
      </c>
      <c r="T41">
        <v>0</v>
      </c>
      <c r="U41" s="2">
        <v>2728782.46</v>
      </c>
      <c r="AH41" t="s">
        <v>34</v>
      </c>
    </row>
    <row r="42" spans="1:34" x14ac:dyDescent="0.35">
      <c r="A42">
        <f t="shared" si="0"/>
        <v>39</v>
      </c>
      <c r="B42" t="s">
        <v>101</v>
      </c>
      <c r="C42" s="4">
        <v>-1.9</v>
      </c>
      <c r="D42" s="4">
        <f t="shared" si="1"/>
        <v>-69.050000000000011</v>
      </c>
      <c r="E42" t="s">
        <v>102</v>
      </c>
      <c r="F42" t="s">
        <v>103</v>
      </c>
      <c r="G42" s="1">
        <v>41635</v>
      </c>
      <c r="H42">
        <v>14.88</v>
      </c>
      <c r="I42">
        <v>-0.3</v>
      </c>
      <c r="J42">
        <v>3</v>
      </c>
      <c r="K42">
        <v>2</v>
      </c>
      <c r="L42">
        <v>9.27</v>
      </c>
      <c r="M42">
        <v>-16.989999999999998</v>
      </c>
      <c r="N42">
        <v>-17.78</v>
      </c>
      <c r="O42">
        <v>0.19</v>
      </c>
      <c r="P42">
        <v>20.97</v>
      </c>
      <c r="Q42">
        <v>-25.83</v>
      </c>
      <c r="R42">
        <v>80.48</v>
      </c>
      <c r="S42">
        <v>1.1499999999999999</v>
      </c>
      <c r="T42">
        <v>1.24</v>
      </c>
      <c r="U42" s="2">
        <v>10984127.48</v>
      </c>
      <c r="V42">
        <v>0.56999999999999995</v>
      </c>
      <c r="W42">
        <v>19.53</v>
      </c>
      <c r="X42">
        <v>48.4</v>
      </c>
      <c r="Y42">
        <v>31.5</v>
      </c>
      <c r="Z42">
        <v>39.56</v>
      </c>
      <c r="AA42">
        <v>19.97</v>
      </c>
      <c r="AB42">
        <v>18.350000000000001</v>
      </c>
      <c r="AD42">
        <v>22.13</v>
      </c>
      <c r="AE42">
        <v>0.61</v>
      </c>
      <c r="AF42">
        <v>0.79</v>
      </c>
      <c r="AG42">
        <v>0.73</v>
      </c>
      <c r="AH42" t="s">
        <v>34</v>
      </c>
    </row>
    <row r="43" spans="1:34" x14ac:dyDescent="0.35">
      <c r="A43">
        <f t="shared" si="0"/>
        <v>40</v>
      </c>
      <c r="B43" t="s">
        <v>104</v>
      </c>
      <c r="C43" s="4">
        <v>31.77</v>
      </c>
      <c r="D43" s="4">
        <f t="shared" si="1"/>
        <v>-35.38000000000001</v>
      </c>
      <c r="E43" t="s">
        <v>98</v>
      </c>
      <c r="F43" t="s">
        <v>99</v>
      </c>
      <c r="G43" s="1">
        <v>41626</v>
      </c>
      <c r="H43">
        <v>7.11</v>
      </c>
      <c r="I43">
        <v>8.85</v>
      </c>
      <c r="J43">
        <v>3</v>
      </c>
      <c r="K43">
        <v>4</v>
      </c>
      <c r="L43">
        <v>0.98</v>
      </c>
      <c r="M43">
        <v>-10.15</v>
      </c>
      <c r="N43">
        <v>-29.22</v>
      </c>
      <c r="O43">
        <v>0.37</v>
      </c>
      <c r="P43">
        <v>17.93</v>
      </c>
      <c r="Q43">
        <v>-13.47</v>
      </c>
      <c r="R43">
        <v>361.29</v>
      </c>
      <c r="S43">
        <v>1.02</v>
      </c>
      <c r="T43">
        <v>0.98</v>
      </c>
      <c r="U43" s="2">
        <v>662212.73</v>
      </c>
      <c r="V43">
        <v>14.84</v>
      </c>
      <c r="W43">
        <v>40.28</v>
      </c>
      <c r="X43">
        <v>29.51</v>
      </c>
      <c r="Y43">
        <v>15.36</v>
      </c>
      <c r="Z43">
        <v>41.12</v>
      </c>
      <c r="AA43">
        <v>12.42</v>
      </c>
      <c r="AB43">
        <v>20.72</v>
      </c>
      <c r="AC43">
        <v>2.2000000000000002</v>
      </c>
      <c r="AD43">
        <v>23.54</v>
      </c>
      <c r="AE43">
        <v>0.88</v>
      </c>
      <c r="AF43">
        <v>0.73</v>
      </c>
      <c r="AG43">
        <v>0.77</v>
      </c>
      <c r="AH43" t="s">
        <v>34</v>
      </c>
    </row>
    <row r="44" spans="1:34" x14ac:dyDescent="0.35">
      <c r="A44">
        <f t="shared" si="0"/>
        <v>41</v>
      </c>
      <c r="B44" t="s">
        <v>105</v>
      </c>
      <c r="C44" s="4">
        <v>1.61</v>
      </c>
      <c r="D44" s="4">
        <f t="shared" si="1"/>
        <v>-65.540000000000006</v>
      </c>
      <c r="E44" t="s">
        <v>106</v>
      </c>
      <c r="F44" t="s">
        <v>107</v>
      </c>
      <c r="G44" s="1">
        <v>41618</v>
      </c>
      <c r="H44">
        <v>-3.41</v>
      </c>
      <c r="I44">
        <v>-0.69</v>
      </c>
      <c r="J44">
        <v>1</v>
      </c>
      <c r="K44">
        <v>1</v>
      </c>
      <c r="L44">
        <v>-9.5399999999999991</v>
      </c>
      <c r="M44">
        <v>-19.7</v>
      </c>
      <c r="N44">
        <v>-30.78</v>
      </c>
      <c r="O44">
        <v>-0.01</v>
      </c>
      <c r="P44">
        <v>7.15</v>
      </c>
      <c r="Q44">
        <v>-6.41</v>
      </c>
      <c r="R44">
        <v>439.79</v>
      </c>
      <c r="S44">
        <v>0.21</v>
      </c>
      <c r="T44">
        <v>2.66</v>
      </c>
      <c r="U44" s="2">
        <v>8393566.7899999991</v>
      </c>
      <c r="AH44" t="s">
        <v>34</v>
      </c>
    </row>
    <row r="45" spans="1:34" x14ac:dyDescent="0.35">
      <c r="A45">
        <f t="shared" si="0"/>
        <v>42</v>
      </c>
      <c r="B45" t="s">
        <v>108</v>
      </c>
      <c r="C45" s="4">
        <v>-28.1</v>
      </c>
      <c r="D45" s="4">
        <f t="shared" si="1"/>
        <v>-95.25</v>
      </c>
      <c r="E45" t="s">
        <v>39</v>
      </c>
      <c r="F45" t="s">
        <v>40</v>
      </c>
      <c r="G45" s="1">
        <v>41648</v>
      </c>
      <c r="H45">
        <v>-3.24</v>
      </c>
      <c r="I45">
        <v>-13.15</v>
      </c>
      <c r="J45">
        <v>5</v>
      </c>
      <c r="K45">
        <v>3</v>
      </c>
      <c r="L45">
        <v>-8.86</v>
      </c>
      <c r="M45">
        <v>-29.84</v>
      </c>
      <c r="N45">
        <v>-59.83</v>
      </c>
      <c r="O45">
        <v>-0.18</v>
      </c>
      <c r="P45">
        <v>26.23</v>
      </c>
      <c r="Q45">
        <v>-25.96</v>
      </c>
      <c r="R45">
        <v>870.82</v>
      </c>
      <c r="S45">
        <v>1.06</v>
      </c>
      <c r="T45">
        <v>2.25</v>
      </c>
      <c r="U45" s="2">
        <v>1216397.8999999999</v>
      </c>
      <c r="V45">
        <v>5.17</v>
      </c>
      <c r="W45">
        <v>76.17</v>
      </c>
      <c r="X45">
        <v>17.68</v>
      </c>
      <c r="Y45">
        <v>0.97</v>
      </c>
      <c r="Z45">
        <v>36.020000000000003</v>
      </c>
      <c r="AA45">
        <v>11.43</v>
      </c>
      <c r="AB45">
        <v>12.81</v>
      </c>
      <c r="AC45">
        <v>13.8</v>
      </c>
      <c r="AD45">
        <v>25.94</v>
      </c>
      <c r="AE45">
        <v>0.57999999999999996</v>
      </c>
      <c r="AF45">
        <v>0.9</v>
      </c>
      <c r="AG45">
        <v>0.75</v>
      </c>
      <c r="AH45" t="s">
        <v>34</v>
      </c>
    </row>
    <row r="46" spans="1:34" x14ac:dyDescent="0.35">
      <c r="A46">
        <f t="shared" si="0"/>
        <v>43</v>
      </c>
      <c r="B46" t="s">
        <v>109</v>
      </c>
      <c r="C46" s="4">
        <v>-7.58</v>
      </c>
      <c r="D46" s="4">
        <f t="shared" si="1"/>
        <v>-74.73</v>
      </c>
      <c r="E46" t="s">
        <v>39</v>
      </c>
      <c r="F46" t="s">
        <v>40</v>
      </c>
      <c r="G46" s="1">
        <v>41626</v>
      </c>
      <c r="H46">
        <v>8.84</v>
      </c>
      <c r="I46">
        <v>-20.95</v>
      </c>
      <c r="J46">
        <v>4</v>
      </c>
      <c r="K46">
        <v>5</v>
      </c>
      <c r="L46">
        <v>3.22</v>
      </c>
      <c r="M46">
        <v>-37.64</v>
      </c>
      <c r="N46">
        <v>-54.85</v>
      </c>
      <c r="O46">
        <v>0.12</v>
      </c>
      <c r="P46">
        <v>22.78</v>
      </c>
      <c r="Q46">
        <v>-35.81</v>
      </c>
      <c r="R46" s="2">
        <v>1955.33</v>
      </c>
      <c r="S46">
        <v>1.1100000000000001</v>
      </c>
      <c r="T46">
        <v>0</v>
      </c>
      <c r="U46" s="2">
        <v>388275.46</v>
      </c>
      <c r="V46">
        <v>32.74</v>
      </c>
      <c r="W46">
        <v>61.06</v>
      </c>
      <c r="X46">
        <v>6.2</v>
      </c>
      <c r="Z46">
        <v>43.47</v>
      </c>
      <c r="AA46">
        <v>12.71</v>
      </c>
      <c r="AB46">
        <v>11.94</v>
      </c>
      <c r="AC46">
        <v>9.0399999999999991</v>
      </c>
      <c r="AD46">
        <v>22.84</v>
      </c>
      <c r="AE46">
        <v>0.81</v>
      </c>
      <c r="AF46">
        <v>0.8</v>
      </c>
      <c r="AG46">
        <v>0.65</v>
      </c>
      <c r="AH46" t="s">
        <v>34</v>
      </c>
    </row>
    <row r="47" spans="1:34" x14ac:dyDescent="0.35">
      <c r="A47">
        <f t="shared" si="0"/>
        <v>44</v>
      </c>
      <c r="B47" t="s">
        <v>110</v>
      </c>
      <c r="C47" s="4">
        <v>64.77</v>
      </c>
      <c r="D47" s="4">
        <f t="shared" si="1"/>
        <v>-2.3800000000000097</v>
      </c>
      <c r="E47" t="s">
        <v>70</v>
      </c>
      <c r="F47" t="s">
        <v>71</v>
      </c>
      <c r="G47" s="1">
        <v>41657</v>
      </c>
      <c r="H47">
        <v>17.73</v>
      </c>
      <c r="I47">
        <v>17.93</v>
      </c>
      <c r="J47">
        <v>4</v>
      </c>
      <c r="K47">
        <v>3</v>
      </c>
      <c r="L47">
        <v>11.6</v>
      </c>
      <c r="M47">
        <v>-1.07</v>
      </c>
      <c r="N47">
        <v>4.01</v>
      </c>
      <c r="O47">
        <v>0.82</v>
      </c>
      <c r="P47">
        <v>20.36</v>
      </c>
      <c r="Q47">
        <v>-15.76</v>
      </c>
      <c r="R47">
        <v>709.25</v>
      </c>
      <c r="S47">
        <v>1.05</v>
      </c>
      <c r="T47">
        <v>0.35</v>
      </c>
      <c r="U47" s="2">
        <v>13937417.34</v>
      </c>
      <c r="W47">
        <v>0.19</v>
      </c>
      <c r="X47">
        <v>29.99</v>
      </c>
      <c r="Y47">
        <v>69.819999999999993</v>
      </c>
      <c r="AA47">
        <v>78.11</v>
      </c>
      <c r="AD47">
        <v>21.89</v>
      </c>
      <c r="AE47">
        <v>0.62</v>
      </c>
      <c r="AF47">
        <v>0.78</v>
      </c>
      <c r="AG47">
        <v>0.8</v>
      </c>
      <c r="AH47" t="s">
        <v>34</v>
      </c>
    </row>
    <row r="48" spans="1:34" x14ac:dyDescent="0.35">
      <c r="A48">
        <f t="shared" si="0"/>
        <v>45</v>
      </c>
      <c r="B48" t="s">
        <v>111</v>
      </c>
      <c r="C48" s="4">
        <v>32.869999999999997</v>
      </c>
      <c r="D48" s="4">
        <f t="shared" si="1"/>
        <v>-34.280000000000008</v>
      </c>
      <c r="E48" t="s">
        <v>112</v>
      </c>
      <c r="F48" t="s">
        <v>113</v>
      </c>
      <c r="G48" s="1">
        <v>41672</v>
      </c>
      <c r="H48">
        <v>-4.25</v>
      </c>
      <c r="I48">
        <v>-4.8499999999999996</v>
      </c>
      <c r="J48">
        <v>3</v>
      </c>
      <c r="K48">
        <v>1</v>
      </c>
      <c r="L48">
        <v>-10.38</v>
      </c>
      <c r="M48">
        <v>-23.86</v>
      </c>
      <c r="N48">
        <v>-26.99</v>
      </c>
      <c r="O48">
        <v>0.56999999999999995</v>
      </c>
      <c r="P48">
        <v>14.49</v>
      </c>
      <c r="Q48">
        <v>-17.72</v>
      </c>
      <c r="R48">
        <v>348.36</v>
      </c>
      <c r="S48">
        <v>0.23</v>
      </c>
      <c r="T48">
        <v>1.31</v>
      </c>
      <c r="U48" s="2">
        <v>35330554.880000003</v>
      </c>
      <c r="AH48" t="s">
        <v>34</v>
      </c>
    </row>
    <row r="49" spans="1:34" x14ac:dyDescent="0.35">
      <c r="A49">
        <f t="shared" si="0"/>
        <v>46</v>
      </c>
      <c r="B49" t="s">
        <v>114</v>
      </c>
      <c r="C49" s="4">
        <v>-45.44</v>
      </c>
      <c r="D49" s="4">
        <f t="shared" si="1"/>
        <v>-112.59</v>
      </c>
      <c r="E49" t="s">
        <v>39</v>
      </c>
      <c r="F49" t="s">
        <v>40</v>
      </c>
      <c r="G49" s="1">
        <v>41660</v>
      </c>
      <c r="H49">
        <v>1.41</v>
      </c>
      <c r="I49">
        <v>-1.73</v>
      </c>
      <c r="J49">
        <v>4</v>
      </c>
      <c r="K49">
        <v>4</v>
      </c>
      <c r="L49">
        <v>-4.2</v>
      </c>
      <c r="M49">
        <v>-18.420000000000002</v>
      </c>
      <c r="N49">
        <v>-46.36</v>
      </c>
      <c r="O49">
        <v>-0.46</v>
      </c>
      <c r="P49">
        <v>19.73</v>
      </c>
      <c r="Q49">
        <v>-17.14</v>
      </c>
      <c r="R49" s="2">
        <v>1261.25</v>
      </c>
      <c r="S49">
        <v>1.1499999999999999</v>
      </c>
      <c r="T49">
        <v>0.47</v>
      </c>
      <c r="U49" s="2">
        <v>5991428.75</v>
      </c>
      <c r="V49">
        <v>0.98</v>
      </c>
      <c r="W49">
        <v>25.08</v>
      </c>
      <c r="X49">
        <v>62.36</v>
      </c>
      <c r="Y49">
        <v>11.58</v>
      </c>
      <c r="Z49">
        <v>26.61</v>
      </c>
      <c r="AA49">
        <v>10.65</v>
      </c>
      <c r="AB49">
        <v>18.82</v>
      </c>
      <c r="AC49">
        <v>14.18</v>
      </c>
      <c r="AD49">
        <v>29.74</v>
      </c>
      <c r="AE49">
        <v>0.9</v>
      </c>
      <c r="AF49">
        <v>0.65</v>
      </c>
      <c r="AG49">
        <v>0.72</v>
      </c>
      <c r="AH49" t="s">
        <v>34</v>
      </c>
    </row>
    <row r="50" spans="1:34" x14ac:dyDescent="0.35">
      <c r="A50">
        <f t="shared" si="0"/>
        <v>47</v>
      </c>
      <c r="B50" t="s">
        <v>115</v>
      </c>
      <c r="C50" s="4">
        <v>37.49</v>
      </c>
      <c r="D50" s="4">
        <f t="shared" si="1"/>
        <v>-29.660000000000004</v>
      </c>
      <c r="E50" t="s">
        <v>39</v>
      </c>
      <c r="F50" t="s">
        <v>40</v>
      </c>
      <c r="G50" s="1">
        <v>41691</v>
      </c>
      <c r="H50">
        <v>23.62</v>
      </c>
      <c r="I50">
        <v>0.19</v>
      </c>
      <c r="J50">
        <v>4</v>
      </c>
      <c r="K50">
        <v>4</v>
      </c>
      <c r="L50">
        <v>13.66</v>
      </c>
      <c r="M50">
        <v>-7.82</v>
      </c>
      <c r="N50">
        <v>-6.09</v>
      </c>
      <c r="O50">
        <v>0.6</v>
      </c>
      <c r="P50">
        <v>21.67</v>
      </c>
      <c r="Q50">
        <v>-24.39</v>
      </c>
      <c r="R50">
        <v>961.58</v>
      </c>
      <c r="S50">
        <v>1.25</v>
      </c>
      <c r="T50">
        <v>0.44</v>
      </c>
      <c r="U50" s="2">
        <v>1840582.49</v>
      </c>
      <c r="V50">
        <v>1.87</v>
      </c>
      <c r="W50">
        <v>35.58</v>
      </c>
      <c r="X50">
        <v>31.48</v>
      </c>
      <c r="Y50">
        <v>31.07</v>
      </c>
      <c r="AA50">
        <v>59.9</v>
      </c>
      <c r="AD50">
        <v>40.1</v>
      </c>
      <c r="AE50">
        <v>0.54</v>
      </c>
      <c r="AF50">
        <v>0.71</v>
      </c>
      <c r="AG50">
        <v>0.78</v>
      </c>
      <c r="AH50" t="s">
        <v>34</v>
      </c>
    </row>
    <row r="51" spans="1:34" x14ac:dyDescent="0.35">
      <c r="A51">
        <f t="shared" si="0"/>
        <v>48</v>
      </c>
      <c r="B51" t="s">
        <v>116</v>
      </c>
      <c r="C51" s="4">
        <v>109.74</v>
      </c>
      <c r="D51" s="4">
        <f t="shared" si="1"/>
        <v>42.589999999999989</v>
      </c>
      <c r="E51" t="s">
        <v>62</v>
      </c>
      <c r="F51" t="s">
        <v>63</v>
      </c>
      <c r="G51" s="1">
        <v>41700</v>
      </c>
      <c r="H51">
        <v>-4.3600000000000003</v>
      </c>
      <c r="I51">
        <v>-1.66</v>
      </c>
      <c r="J51">
        <v>5</v>
      </c>
      <c r="K51">
        <v>5</v>
      </c>
      <c r="L51">
        <v>-9.98</v>
      </c>
      <c r="M51">
        <v>-18.350000000000001</v>
      </c>
      <c r="N51">
        <v>4.92</v>
      </c>
      <c r="O51">
        <v>0.67</v>
      </c>
      <c r="P51">
        <v>23.73</v>
      </c>
      <c r="Q51">
        <v>-17.57</v>
      </c>
      <c r="R51" s="2">
        <v>2017.11</v>
      </c>
      <c r="S51">
        <v>0.89</v>
      </c>
      <c r="T51">
        <v>0</v>
      </c>
      <c r="U51" s="2">
        <v>370763.61</v>
      </c>
      <c r="V51">
        <v>46.93</v>
      </c>
      <c r="W51">
        <v>47.98</v>
      </c>
      <c r="X51">
        <v>5.09</v>
      </c>
      <c r="Z51">
        <v>33.11</v>
      </c>
      <c r="AA51">
        <v>9.52</v>
      </c>
      <c r="AB51">
        <v>21.37</v>
      </c>
      <c r="AC51">
        <v>17.36</v>
      </c>
      <c r="AD51">
        <v>18.63</v>
      </c>
      <c r="AE51">
        <v>0.89</v>
      </c>
      <c r="AF51">
        <v>0.76</v>
      </c>
      <c r="AG51">
        <v>0.69</v>
      </c>
      <c r="AH51" t="s">
        <v>34</v>
      </c>
    </row>
    <row r="52" spans="1:34" x14ac:dyDescent="0.35">
      <c r="A52">
        <f t="shared" si="0"/>
        <v>49</v>
      </c>
      <c r="B52" t="s">
        <v>117</v>
      </c>
      <c r="C52" s="4">
        <v>-12.83</v>
      </c>
      <c r="D52" s="4">
        <f t="shared" si="1"/>
        <v>-79.98</v>
      </c>
      <c r="E52" t="s">
        <v>62</v>
      </c>
      <c r="F52" t="s">
        <v>63</v>
      </c>
      <c r="G52" s="1">
        <v>41691</v>
      </c>
      <c r="H52">
        <v>-10.15</v>
      </c>
      <c r="I52">
        <v>-17.7</v>
      </c>
      <c r="J52">
        <v>5</v>
      </c>
      <c r="K52">
        <v>5</v>
      </c>
      <c r="L52">
        <v>-15.76</v>
      </c>
      <c r="M52">
        <v>-34.39</v>
      </c>
      <c r="N52">
        <v>-46.65</v>
      </c>
      <c r="O52">
        <v>0.27</v>
      </c>
      <c r="P52">
        <v>23.63</v>
      </c>
      <c r="Q52">
        <v>-24.18</v>
      </c>
      <c r="R52" s="2">
        <v>2074.2800000000002</v>
      </c>
      <c r="S52">
        <v>1.29</v>
      </c>
      <c r="T52">
        <v>0.14000000000000001</v>
      </c>
      <c r="U52" s="2">
        <v>1077738.3400000001</v>
      </c>
      <c r="V52">
        <v>28.57</v>
      </c>
      <c r="W52">
        <v>54.17</v>
      </c>
      <c r="X52">
        <v>13.04</v>
      </c>
      <c r="Y52">
        <v>4.21</v>
      </c>
      <c r="Z52">
        <v>40.909999999999997</v>
      </c>
      <c r="AA52">
        <v>12.51</v>
      </c>
      <c r="AB52">
        <v>15.89</v>
      </c>
      <c r="AC52">
        <v>7.02</v>
      </c>
      <c r="AD52">
        <v>23.68</v>
      </c>
      <c r="AE52">
        <v>0.93</v>
      </c>
      <c r="AF52">
        <v>0.68</v>
      </c>
      <c r="AG52">
        <v>0.67</v>
      </c>
      <c r="AH52" t="s">
        <v>34</v>
      </c>
    </row>
    <row r="53" spans="1:34" x14ac:dyDescent="0.35">
      <c r="A53">
        <f t="shared" si="0"/>
        <v>50</v>
      </c>
      <c r="B53" t="s">
        <v>118</v>
      </c>
      <c r="C53" s="4">
        <v>19.64</v>
      </c>
      <c r="D53" s="4">
        <f t="shared" si="1"/>
        <v>-47.510000000000005</v>
      </c>
      <c r="E53" t="s">
        <v>39</v>
      </c>
      <c r="F53" t="s">
        <v>40</v>
      </c>
      <c r="G53" s="1">
        <v>41700</v>
      </c>
      <c r="H53">
        <v>-14.53</v>
      </c>
      <c r="I53">
        <v>-15.29</v>
      </c>
      <c r="J53">
        <v>5</v>
      </c>
      <c r="K53">
        <v>5</v>
      </c>
      <c r="L53">
        <v>-20.149999999999999</v>
      </c>
      <c r="M53">
        <v>-31.98</v>
      </c>
      <c r="N53">
        <v>-30.4</v>
      </c>
      <c r="O53">
        <v>0.11</v>
      </c>
      <c r="P53">
        <v>26.98</v>
      </c>
      <c r="Q53">
        <v>-33.520000000000003</v>
      </c>
      <c r="R53" s="2">
        <v>3019.21</v>
      </c>
      <c r="S53">
        <v>0.95</v>
      </c>
      <c r="T53">
        <v>0.36</v>
      </c>
      <c r="U53" s="2">
        <v>948602.57</v>
      </c>
      <c r="V53">
        <v>16.82</v>
      </c>
      <c r="W53">
        <v>68</v>
      </c>
      <c r="X53">
        <v>14.42</v>
      </c>
      <c r="Y53">
        <v>0.75</v>
      </c>
      <c r="Z53">
        <v>42.26</v>
      </c>
      <c r="AA53">
        <v>14.28</v>
      </c>
      <c r="AB53">
        <v>20.079999999999998</v>
      </c>
      <c r="AC53">
        <v>11.54</v>
      </c>
      <c r="AD53">
        <v>11.84</v>
      </c>
      <c r="AE53">
        <v>0.77</v>
      </c>
      <c r="AF53">
        <v>0.8</v>
      </c>
      <c r="AG53">
        <v>0.65</v>
      </c>
      <c r="AH53" t="s">
        <v>34</v>
      </c>
    </row>
    <row r="54" spans="1:34" x14ac:dyDescent="0.35">
      <c r="A54">
        <f t="shared" si="0"/>
        <v>51</v>
      </c>
      <c r="B54" t="s">
        <v>119</v>
      </c>
      <c r="C54" s="4">
        <v>64.45</v>
      </c>
      <c r="D54" s="4">
        <f t="shared" si="1"/>
        <v>-2.7000000000000028</v>
      </c>
      <c r="E54" t="s">
        <v>39</v>
      </c>
      <c r="F54" t="s">
        <v>40</v>
      </c>
      <c r="G54" s="1">
        <v>41710</v>
      </c>
      <c r="H54">
        <v>7.92</v>
      </c>
      <c r="I54">
        <v>11.25</v>
      </c>
      <c r="J54">
        <v>3</v>
      </c>
      <c r="K54">
        <v>4</v>
      </c>
      <c r="L54">
        <v>6.03</v>
      </c>
      <c r="M54">
        <v>-1.4</v>
      </c>
      <c r="N54">
        <v>14.96</v>
      </c>
      <c r="O54">
        <v>0.8</v>
      </c>
      <c r="P54">
        <v>16.149999999999999</v>
      </c>
      <c r="Q54">
        <v>-10.45</v>
      </c>
      <c r="R54">
        <v>930.23</v>
      </c>
      <c r="S54">
        <v>0.7</v>
      </c>
      <c r="T54">
        <v>2.35</v>
      </c>
      <c r="U54" s="2">
        <v>1449606.17</v>
      </c>
      <c r="V54">
        <v>2.78</v>
      </c>
      <c r="W54">
        <v>17.13</v>
      </c>
      <c r="X54">
        <v>41.81</v>
      </c>
      <c r="Y54">
        <v>38.28</v>
      </c>
      <c r="AA54">
        <v>100</v>
      </c>
      <c r="AE54">
        <v>0.6</v>
      </c>
      <c r="AF54">
        <v>0.76</v>
      </c>
      <c r="AG54">
        <v>0.73</v>
      </c>
      <c r="AH54" t="s">
        <v>34</v>
      </c>
    </row>
    <row r="55" spans="1:34" x14ac:dyDescent="0.35">
      <c r="A55">
        <f t="shared" si="0"/>
        <v>52</v>
      </c>
      <c r="B55" t="s">
        <v>120</v>
      </c>
      <c r="C55" s="4">
        <v>22.11</v>
      </c>
      <c r="D55" s="4">
        <f t="shared" si="1"/>
        <v>-45.040000000000006</v>
      </c>
      <c r="E55" t="s">
        <v>39</v>
      </c>
      <c r="F55" t="s">
        <v>40</v>
      </c>
      <c r="G55" s="1">
        <v>41720</v>
      </c>
      <c r="H55">
        <v>8.07</v>
      </c>
      <c r="I55">
        <v>-0.67</v>
      </c>
      <c r="J55">
        <v>1</v>
      </c>
      <c r="K55">
        <v>4</v>
      </c>
      <c r="L55">
        <v>2.46</v>
      </c>
      <c r="M55">
        <v>-17.36</v>
      </c>
      <c r="N55">
        <v>-17.97</v>
      </c>
      <c r="O55">
        <v>0.57999999999999996</v>
      </c>
      <c r="P55">
        <v>12.45</v>
      </c>
      <c r="Q55">
        <v>-13.56</v>
      </c>
      <c r="R55">
        <v>140.31</v>
      </c>
      <c r="S55">
        <v>0.66</v>
      </c>
      <c r="T55">
        <v>1.46</v>
      </c>
      <c r="U55" s="2">
        <v>6010967.25</v>
      </c>
      <c r="W55">
        <v>15.28</v>
      </c>
      <c r="X55">
        <v>50.48</v>
      </c>
      <c r="Y55">
        <v>34.25</v>
      </c>
      <c r="AA55">
        <v>75.92</v>
      </c>
      <c r="AD55">
        <v>24.08</v>
      </c>
      <c r="AE55">
        <v>0.6</v>
      </c>
      <c r="AF55">
        <v>0.83</v>
      </c>
      <c r="AG55">
        <v>0.79</v>
      </c>
      <c r="AH55" t="s">
        <v>34</v>
      </c>
    </row>
    <row r="56" spans="1:34" x14ac:dyDescent="0.35">
      <c r="A56">
        <f t="shared" si="0"/>
        <v>53</v>
      </c>
      <c r="B56" t="s">
        <v>121</v>
      </c>
      <c r="C56" s="4">
        <v>20.16</v>
      </c>
      <c r="D56" s="4">
        <f t="shared" si="1"/>
        <v>-46.990000000000009</v>
      </c>
      <c r="E56" t="s">
        <v>52</v>
      </c>
      <c r="F56" t="s">
        <v>53</v>
      </c>
      <c r="G56" s="1">
        <v>41724</v>
      </c>
      <c r="H56">
        <v>-0.73</v>
      </c>
      <c r="I56">
        <v>4.59</v>
      </c>
      <c r="J56">
        <v>2</v>
      </c>
      <c r="K56">
        <v>5</v>
      </c>
      <c r="L56">
        <v>-6.35</v>
      </c>
      <c r="M56">
        <v>-12.11</v>
      </c>
      <c r="N56">
        <v>-20.16</v>
      </c>
      <c r="O56">
        <v>0.38</v>
      </c>
      <c r="P56">
        <v>7.56</v>
      </c>
      <c r="Q56">
        <v>-5.93</v>
      </c>
      <c r="R56">
        <v>503.02</v>
      </c>
      <c r="S56">
        <v>0.05</v>
      </c>
      <c r="T56">
        <v>1.3</v>
      </c>
      <c r="U56" s="2">
        <v>595853.32999999996</v>
      </c>
      <c r="V56">
        <v>41.33</v>
      </c>
      <c r="W56">
        <v>58.54</v>
      </c>
      <c r="X56">
        <v>0.13</v>
      </c>
      <c r="Z56">
        <v>48.76</v>
      </c>
      <c r="AA56">
        <v>10.68</v>
      </c>
      <c r="AB56">
        <v>8.9700000000000006</v>
      </c>
      <c r="AC56">
        <v>8.67</v>
      </c>
      <c r="AD56">
        <v>22.92</v>
      </c>
      <c r="AE56">
        <v>0.89</v>
      </c>
      <c r="AF56">
        <v>0.8</v>
      </c>
      <c r="AG56">
        <v>0.7</v>
      </c>
      <c r="AH56" t="s">
        <v>34</v>
      </c>
    </row>
    <row r="57" spans="1:34" x14ac:dyDescent="0.35">
      <c r="A57">
        <f t="shared" si="0"/>
        <v>54</v>
      </c>
      <c r="B57" t="s">
        <v>122</v>
      </c>
      <c r="C57" s="4">
        <v>-15.77</v>
      </c>
      <c r="D57" s="4">
        <f t="shared" si="1"/>
        <v>-82.92</v>
      </c>
      <c r="E57" t="s">
        <v>39</v>
      </c>
      <c r="F57" t="s">
        <v>40</v>
      </c>
      <c r="G57" s="1">
        <v>41713</v>
      </c>
      <c r="H57">
        <v>2.44</v>
      </c>
      <c r="I57">
        <v>-12.44</v>
      </c>
      <c r="J57">
        <v>5</v>
      </c>
      <c r="K57">
        <v>3</v>
      </c>
      <c r="L57">
        <v>-3.17</v>
      </c>
      <c r="M57">
        <v>-29.13</v>
      </c>
      <c r="N57">
        <v>-30.31</v>
      </c>
      <c r="O57">
        <v>-0.01</v>
      </c>
      <c r="P57">
        <v>27.09</v>
      </c>
      <c r="Q57">
        <v>-29.45</v>
      </c>
      <c r="R57">
        <v>655.73</v>
      </c>
      <c r="S57">
        <v>1.29</v>
      </c>
      <c r="T57">
        <v>2.46</v>
      </c>
      <c r="U57" s="2">
        <v>4312190.4000000004</v>
      </c>
      <c r="V57">
        <v>0.76</v>
      </c>
      <c r="W57">
        <v>26.73</v>
      </c>
      <c r="X57">
        <v>48.51</v>
      </c>
      <c r="Y57">
        <v>24.01</v>
      </c>
      <c r="Z57">
        <v>24.22</v>
      </c>
      <c r="AA57">
        <v>30.82</v>
      </c>
      <c r="AB57">
        <v>5.59</v>
      </c>
      <c r="AC57">
        <v>0.46</v>
      </c>
      <c r="AD57">
        <v>38.909999999999997</v>
      </c>
      <c r="AE57">
        <v>0.54</v>
      </c>
      <c r="AF57">
        <v>0.91</v>
      </c>
      <c r="AG57">
        <v>0.78</v>
      </c>
      <c r="AH57" t="s">
        <v>34</v>
      </c>
    </row>
    <row r="58" spans="1:34" x14ac:dyDescent="0.35">
      <c r="A58">
        <f t="shared" si="0"/>
        <v>55</v>
      </c>
      <c r="B58" t="s">
        <v>123</v>
      </c>
      <c r="C58" s="4">
        <v>-5.46</v>
      </c>
      <c r="D58" s="4">
        <f t="shared" si="1"/>
        <v>-72.61</v>
      </c>
      <c r="E58" t="s">
        <v>39</v>
      </c>
      <c r="F58" t="s">
        <v>40</v>
      </c>
      <c r="G58" s="1">
        <v>41734</v>
      </c>
      <c r="H58">
        <v>10.34</v>
      </c>
      <c r="I58">
        <v>-3</v>
      </c>
      <c r="J58">
        <v>3</v>
      </c>
      <c r="K58">
        <v>4</v>
      </c>
      <c r="L58">
        <v>4.7300000000000004</v>
      </c>
      <c r="M58">
        <v>-19.690000000000001</v>
      </c>
      <c r="N58">
        <v>-28.88</v>
      </c>
      <c r="O58">
        <v>0.1</v>
      </c>
      <c r="P58">
        <v>20.59</v>
      </c>
      <c r="Q58">
        <v>-23.62</v>
      </c>
      <c r="R58">
        <v>409.72</v>
      </c>
      <c r="S58">
        <v>1.1200000000000001</v>
      </c>
      <c r="T58">
        <v>1.68</v>
      </c>
      <c r="U58" s="2">
        <v>3894313.55</v>
      </c>
      <c r="V58">
        <v>0.12</v>
      </c>
      <c r="W58">
        <v>21.32</v>
      </c>
      <c r="X58">
        <v>54.24</v>
      </c>
      <c r="Y58">
        <v>24.32</v>
      </c>
      <c r="Z58">
        <v>24.75</v>
      </c>
      <c r="AA58">
        <v>26.6</v>
      </c>
      <c r="AB58">
        <v>5.01</v>
      </c>
      <c r="AC58">
        <v>5.61</v>
      </c>
      <c r="AD58">
        <v>38.03</v>
      </c>
      <c r="AE58">
        <v>0.61</v>
      </c>
      <c r="AF58">
        <v>0.87</v>
      </c>
      <c r="AG58">
        <v>0.77</v>
      </c>
      <c r="AH58" t="s">
        <v>34</v>
      </c>
    </row>
    <row r="59" spans="1:34" x14ac:dyDescent="0.35">
      <c r="A59">
        <f t="shared" si="0"/>
        <v>56</v>
      </c>
      <c r="B59" t="s">
        <v>124</v>
      </c>
      <c r="C59" s="4">
        <v>-26.22</v>
      </c>
      <c r="D59" s="4">
        <f t="shared" si="1"/>
        <v>-93.37</v>
      </c>
      <c r="E59" t="s">
        <v>39</v>
      </c>
      <c r="F59" t="s">
        <v>40</v>
      </c>
      <c r="G59" s="1">
        <v>41726</v>
      </c>
      <c r="H59">
        <v>3.01</v>
      </c>
      <c r="I59">
        <v>10.02</v>
      </c>
      <c r="J59">
        <v>5</v>
      </c>
      <c r="K59">
        <v>4</v>
      </c>
      <c r="L59">
        <v>-2.83</v>
      </c>
      <c r="M59">
        <v>-6.99</v>
      </c>
      <c r="N59">
        <v>-22.88</v>
      </c>
      <c r="O59">
        <v>-0.11</v>
      </c>
      <c r="P59">
        <v>26.71</v>
      </c>
      <c r="Q59">
        <v>-19.18</v>
      </c>
      <c r="R59" s="2">
        <v>1026.19</v>
      </c>
      <c r="S59">
        <v>1.42</v>
      </c>
      <c r="T59">
        <v>0.87</v>
      </c>
      <c r="U59" s="2">
        <v>839009.18</v>
      </c>
      <c r="V59">
        <v>5.32</v>
      </c>
      <c r="W59">
        <v>73.48</v>
      </c>
      <c r="X59">
        <v>20.91</v>
      </c>
      <c r="Y59">
        <v>0.28999999999999998</v>
      </c>
      <c r="Z59">
        <v>92.76</v>
      </c>
      <c r="AB59">
        <v>7.24</v>
      </c>
      <c r="AE59">
        <v>0.59</v>
      </c>
      <c r="AF59">
        <v>0.9</v>
      </c>
      <c r="AG59">
        <v>0.68</v>
      </c>
      <c r="AH59" t="s">
        <v>34</v>
      </c>
    </row>
    <row r="60" spans="1:34" x14ac:dyDescent="0.35">
      <c r="A60">
        <f t="shared" si="0"/>
        <v>57</v>
      </c>
      <c r="B60" t="s">
        <v>125</v>
      </c>
      <c r="C60" s="4">
        <v>70.180000000000007</v>
      </c>
      <c r="D60" s="4">
        <f t="shared" si="1"/>
        <v>3.0300000000000011</v>
      </c>
      <c r="E60" t="s">
        <v>52</v>
      </c>
      <c r="F60" t="s">
        <v>53</v>
      </c>
      <c r="G60" s="1">
        <v>41751</v>
      </c>
      <c r="H60">
        <v>9.56</v>
      </c>
      <c r="I60">
        <v>0.93</v>
      </c>
      <c r="J60">
        <v>4</v>
      </c>
      <c r="K60">
        <v>2</v>
      </c>
      <c r="L60">
        <v>3.95</v>
      </c>
      <c r="M60">
        <v>-15.76</v>
      </c>
      <c r="N60">
        <v>-14.39</v>
      </c>
      <c r="O60">
        <v>0.71</v>
      </c>
      <c r="P60">
        <v>22.76</v>
      </c>
      <c r="Q60">
        <v>-17.7</v>
      </c>
      <c r="R60">
        <v>875.32</v>
      </c>
      <c r="S60">
        <v>1.1399999999999999</v>
      </c>
      <c r="T60">
        <v>2.4</v>
      </c>
      <c r="U60" s="2">
        <v>31369787.289999999</v>
      </c>
      <c r="V60">
        <v>0.36</v>
      </c>
      <c r="X60">
        <v>49.95</v>
      </c>
      <c r="Y60">
        <v>49.69</v>
      </c>
      <c r="Z60">
        <v>49.04</v>
      </c>
      <c r="AA60">
        <v>9.51</v>
      </c>
      <c r="AB60">
        <v>11.14</v>
      </c>
      <c r="AC60">
        <v>5.61</v>
      </c>
      <c r="AD60">
        <v>24.7</v>
      </c>
      <c r="AE60">
        <v>0.77</v>
      </c>
      <c r="AF60">
        <v>0.83</v>
      </c>
      <c r="AG60">
        <v>0.8</v>
      </c>
      <c r="AH60" t="s">
        <v>34</v>
      </c>
    </row>
    <row r="61" spans="1:34" x14ac:dyDescent="0.35">
      <c r="A61">
        <f t="shared" si="0"/>
        <v>58</v>
      </c>
      <c r="B61" t="s">
        <v>126</v>
      </c>
      <c r="C61" s="4">
        <v>23.66</v>
      </c>
      <c r="D61" s="4">
        <f t="shared" si="1"/>
        <v>-43.490000000000009</v>
      </c>
      <c r="E61" t="s">
        <v>127</v>
      </c>
      <c r="F61" t="s">
        <v>128</v>
      </c>
      <c r="G61" s="1">
        <v>41743</v>
      </c>
      <c r="H61">
        <v>11.91</v>
      </c>
      <c r="I61">
        <v>4.58</v>
      </c>
      <c r="J61">
        <v>2</v>
      </c>
      <c r="K61">
        <v>3</v>
      </c>
      <c r="L61">
        <v>6.32</v>
      </c>
      <c r="M61">
        <v>-12.06</v>
      </c>
      <c r="N61">
        <v>-17.86</v>
      </c>
      <c r="O61">
        <v>0.37</v>
      </c>
      <c r="P61">
        <v>17.37</v>
      </c>
      <c r="Q61">
        <v>-14.06</v>
      </c>
      <c r="R61">
        <v>149.79</v>
      </c>
      <c r="S61">
        <v>1.1499999999999999</v>
      </c>
      <c r="T61">
        <v>1.53</v>
      </c>
      <c r="U61" s="2">
        <v>7197123.4199999999</v>
      </c>
      <c r="V61">
        <v>0.06</v>
      </c>
      <c r="W61">
        <v>2.02</v>
      </c>
      <c r="X61">
        <v>51.88</v>
      </c>
      <c r="Y61">
        <v>46.05</v>
      </c>
      <c r="Z61">
        <v>28.54</v>
      </c>
      <c r="AA61">
        <v>26.38</v>
      </c>
      <c r="AB61">
        <v>4.6500000000000004</v>
      </c>
      <c r="AC61">
        <v>14.92</v>
      </c>
      <c r="AD61">
        <v>25.5</v>
      </c>
      <c r="AE61">
        <v>0.66</v>
      </c>
      <c r="AF61">
        <v>0.75</v>
      </c>
      <c r="AG61">
        <v>0.84</v>
      </c>
      <c r="AH61" t="s">
        <v>34</v>
      </c>
    </row>
    <row r="62" spans="1:34" x14ac:dyDescent="0.35">
      <c r="A62">
        <f t="shared" si="0"/>
        <v>59</v>
      </c>
      <c r="B62" t="s">
        <v>129</v>
      </c>
      <c r="C62" s="4">
        <v>14.66</v>
      </c>
      <c r="D62" s="4">
        <f t="shared" si="1"/>
        <v>-52.490000000000009</v>
      </c>
      <c r="E62" t="s">
        <v>39</v>
      </c>
      <c r="F62" t="s">
        <v>40</v>
      </c>
      <c r="G62" s="1">
        <v>41756</v>
      </c>
      <c r="H62">
        <v>7.12</v>
      </c>
      <c r="I62">
        <v>-20.67</v>
      </c>
      <c r="J62">
        <v>5</v>
      </c>
      <c r="K62">
        <v>3</v>
      </c>
      <c r="L62">
        <v>-3.11</v>
      </c>
      <c r="M62">
        <v>-38.49</v>
      </c>
      <c r="N62">
        <v>-39.54</v>
      </c>
      <c r="O62">
        <v>0.21</v>
      </c>
      <c r="P62">
        <v>22.77</v>
      </c>
      <c r="Q62">
        <v>-30</v>
      </c>
      <c r="R62">
        <v>396.41</v>
      </c>
      <c r="S62">
        <v>1.0900000000000001</v>
      </c>
      <c r="T62">
        <v>2.81</v>
      </c>
      <c r="U62" s="2">
        <v>757681.79</v>
      </c>
      <c r="V62">
        <v>6.91</v>
      </c>
      <c r="W62">
        <v>43.33</v>
      </c>
      <c r="X62">
        <v>31.32</v>
      </c>
      <c r="Y62">
        <v>18.440000000000001</v>
      </c>
      <c r="AC62">
        <v>100</v>
      </c>
      <c r="AE62">
        <v>0.61</v>
      </c>
      <c r="AF62">
        <v>0.8</v>
      </c>
      <c r="AG62">
        <v>0.68</v>
      </c>
      <c r="AH62" t="s">
        <v>34</v>
      </c>
    </row>
    <row r="63" spans="1:34" x14ac:dyDescent="0.35">
      <c r="A63">
        <f t="shared" si="0"/>
        <v>60</v>
      </c>
      <c r="B63" t="s">
        <v>130</v>
      </c>
      <c r="C63" s="4">
        <v>15.39</v>
      </c>
      <c r="D63" s="4">
        <f t="shared" si="1"/>
        <v>-51.760000000000005</v>
      </c>
      <c r="E63" t="s">
        <v>39</v>
      </c>
      <c r="F63" t="s">
        <v>40</v>
      </c>
      <c r="G63" s="1">
        <v>41756</v>
      </c>
      <c r="H63">
        <v>18.46</v>
      </c>
      <c r="I63">
        <v>17.440000000000001</v>
      </c>
      <c r="J63">
        <v>5</v>
      </c>
      <c r="K63">
        <v>4</v>
      </c>
      <c r="L63">
        <v>10.78</v>
      </c>
      <c r="M63">
        <v>-13.5</v>
      </c>
      <c r="N63">
        <v>-24.46</v>
      </c>
      <c r="O63">
        <v>0.19</v>
      </c>
      <c r="P63">
        <v>31.57</v>
      </c>
      <c r="Q63">
        <v>-23.05</v>
      </c>
      <c r="R63" s="2">
        <v>1182.4000000000001</v>
      </c>
      <c r="S63">
        <v>0.8</v>
      </c>
      <c r="T63">
        <v>0.74</v>
      </c>
      <c r="U63" s="2">
        <v>1476132.27</v>
      </c>
      <c r="V63">
        <v>1.77</v>
      </c>
      <c r="W63">
        <v>65.36</v>
      </c>
      <c r="X63">
        <v>27.32</v>
      </c>
      <c r="Y63">
        <v>5.55</v>
      </c>
      <c r="AD63">
        <v>100</v>
      </c>
      <c r="AE63">
        <v>0.57999999999999996</v>
      </c>
      <c r="AF63">
        <v>0.91</v>
      </c>
      <c r="AG63">
        <v>0.72</v>
      </c>
      <c r="AH63" t="s">
        <v>34</v>
      </c>
    </row>
    <row r="64" spans="1:34" x14ac:dyDescent="0.35">
      <c r="A64">
        <f t="shared" si="0"/>
        <v>61</v>
      </c>
      <c r="B64" t="s">
        <v>131</v>
      </c>
      <c r="C64" s="4">
        <v>22.73</v>
      </c>
      <c r="D64" s="4">
        <f t="shared" si="1"/>
        <v>-44.42</v>
      </c>
      <c r="E64" t="s">
        <v>132</v>
      </c>
      <c r="F64" t="s">
        <v>133</v>
      </c>
      <c r="G64" s="1">
        <v>41768</v>
      </c>
      <c r="H64">
        <v>14.03</v>
      </c>
      <c r="I64">
        <v>-17.18</v>
      </c>
      <c r="J64">
        <v>5</v>
      </c>
      <c r="K64">
        <v>5</v>
      </c>
      <c r="L64">
        <v>8.42</v>
      </c>
      <c r="M64">
        <v>-33.869999999999997</v>
      </c>
      <c r="N64">
        <v>-41.77</v>
      </c>
      <c r="O64">
        <v>0.18</v>
      </c>
      <c r="P64">
        <v>29.68</v>
      </c>
      <c r="Q64">
        <v>-36.31</v>
      </c>
      <c r="R64" s="2">
        <v>3499.83</v>
      </c>
      <c r="S64">
        <v>1.24</v>
      </c>
      <c r="T64">
        <v>0.18</v>
      </c>
      <c r="U64" s="2">
        <v>710010.29</v>
      </c>
      <c r="V64">
        <v>32.19</v>
      </c>
      <c r="W64">
        <v>58.51</v>
      </c>
      <c r="X64">
        <v>8.5</v>
      </c>
      <c r="Y64">
        <v>0.81</v>
      </c>
      <c r="Z64">
        <v>33.86</v>
      </c>
      <c r="AA64">
        <v>12.28</v>
      </c>
      <c r="AB64">
        <v>9.02</v>
      </c>
      <c r="AC64">
        <v>4.91</v>
      </c>
      <c r="AD64">
        <v>39.93</v>
      </c>
      <c r="AE64">
        <v>0.71</v>
      </c>
      <c r="AF64">
        <v>0.65</v>
      </c>
      <c r="AG64">
        <v>0.55000000000000004</v>
      </c>
      <c r="AH64" t="s">
        <v>34</v>
      </c>
    </row>
    <row r="65" spans="1:34" x14ac:dyDescent="0.35">
      <c r="A65">
        <f t="shared" si="0"/>
        <v>62</v>
      </c>
      <c r="B65" t="s">
        <v>134</v>
      </c>
      <c r="C65" s="4">
        <v>28.55</v>
      </c>
      <c r="D65" s="4">
        <f t="shared" si="1"/>
        <v>-38.600000000000009</v>
      </c>
      <c r="E65" t="s">
        <v>135</v>
      </c>
      <c r="F65" t="s">
        <v>136</v>
      </c>
      <c r="G65" s="1">
        <v>41742</v>
      </c>
      <c r="H65">
        <v>7.08</v>
      </c>
      <c r="I65">
        <v>-23.71</v>
      </c>
      <c r="J65">
        <v>4</v>
      </c>
      <c r="K65">
        <v>5</v>
      </c>
      <c r="L65">
        <v>1.46</v>
      </c>
      <c r="M65">
        <v>-40.4</v>
      </c>
      <c r="N65">
        <v>-51.44</v>
      </c>
      <c r="O65">
        <v>0.16</v>
      </c>
      <c r="P65">
        <v>25.6</v>
      </c>
      <c r="Q65">
        <v>-32.96</v>
      </c>
      <c r="R65" s="2">
        <v>2052.77</v>
      </c>
      <c r="S65">
        <v>0.59</v>
      </c>
      <c r="T65">
        <v>7.0000000000000007E-2</v>
      </c>
      <c r="U65" s="2">
        <v>791186.02</v>
      </c>
      <c r="V65">
        <v>15.37</v>
      </c>
      <c r="W65">
        <v>79.39</v>
      </c>
      <c r="X65">
        <v>5.24</v>
      </c>
      <c r="Z65">
        <v>39.65</v>
      </c>
      <c r="AA65">
        <v>13.59</v>
      </c>
      <c r="AB65">
        <v>11.77</v>
      </c>
      <c r="AC65">
        <v>14.98</v>
      </c>
      <c r="AD65">
        <v>20.010000000000002</v>
      </c>
      <c r="AE65">
        <v>0.82</v>
      </c>
      <c r="AF65">
        <v>0.79</v>
      </c>
      <c r="AG65">
        <v>0.67</v>
      </c>
      <c r="AH65" t="s">
        <v>34</v>
      </c>
    </row>
    <row r="66" spans="1:34" x14ac:dyDescent="0.35">
      <c r="A66">
        <f t="shared" si="0"/>
        <v>63</v>
      </c>
      <c r="B66" t="s">
        <v>137</v>
      </c>
      <c r="C66" s="4">
        <v>-32.47</v>
      </c>
      <c r="D66" s="4">
        <f t="shared" si="1"/>
        <v>-99.62</v>
      </c>
      <c r="E66" t="s">
        <v>39</v>
      </c>
      <c r="F66" t="s">
        <v>40</v>
      </c>
      <c r="G66" s="1">
        <v>41755</v>
      </c>
      <c r="H66">
        <v>-0.21</v>
      </c>
      <c r="I66">
        <v>-20.74</v>
      </c>
      <c r="J66">
        <v>5</v>
      </c>
      <c r="K66">
        <v>4</v>
      </c>
      <c r="L66">
        <v>-5.74</v>
      </c>
      <c r="M66">
        <v>-32.979999999999997</v>
      </c>
      <c r="N66">
        <v>-31.7</v>
      </c>
      <c r="O66">
        <v>-0.12</v>
      </c>
      <c r="P66">
        <v>24.99</v>
      </c>
      <c r="Q66">
        <v>-36.04</v>
      </c>
      <c r="R66">
        <v>645.61</v>
      </c>
      <c r="S66">
        <v>0.72</v>
      </c>
      <c r="T66">
        <v>0.98</v>
      </c>
      <c r="U66" s="2">
        <v>816432.49</v>
      </c>
      <c r="V66">
        <v>4.87</v>
      </c>
      <c r="W66">
        <v>69.25</v>
      </c>
      <c r="X66">
        <v>25.4</v>
      </c>
      <c r="Y66">
        <v>0.48</v>
      </c>
      <c r="Z66">
        <v>83.17</v>
      </c>
      <c r="AB66">
        <v>16.829999999999998</v>
      </c>
      <c r="AE66">
        <v>0.79</v>
      </c>
      <c r="AF66">
        <v>0.78</v>
      </c>
      <c r="AG66">
        <v>0.71</v>
      </c>
      <c r="AH66" t="s">
        <v>34</v>
      </c>
    </row>
    <row r="67" spans="1:34" x14ac:dyDescent="0.35">
      <c r="A67">
        <f t="shared" si="0"/>
        <v>64</v>
      </c>
      <c r="B67" t="s">
        <v>138</v>
      </c>
      <c r="C67" s="4">
        <v>16.07</v>
      </c>
      <c r="D67" s="4">
        <f t="shared" si="1"/>
        <v>-51.080000000000005</v>
      </c>
      <c r="E67" t="s">
        <v>132</v>
      </c>
      <c r="F67" t="s">
        <v>133</v>
      </c>
      <c r="G67" s="1">
        <v>41793</v>
      </c>
      <c r="H67">
        <v>9.92</v>
      </c>
      <c r="I67">
        <v>-2.13</v>
      </c>
      <c r="J67">
        <v>2</v>
      </c>
      <c r="K67">
        <v>4</v>
      </c>
      <c r="L67">
        <v>4.33</v>
      </c>
      <c r="M67">
        <v>-18.760000000000002</v>
      </c>
      <c r="N67">
        <v>-15</v>
      </c>
      <c r="O67">
        <v>0.28999999999999998</v>
      </c>
      <c r="P67">
        <v>21.28</v>
      </c>
      <c r="Q67">
        <v>-22.34</v>
      </c>
      <c r="R67" s="2">
        <v>1914.65</v>
      </c>
      <c r="S67">
        <v>1.0900000000000001</v>
      </c>
      <c r="T67">
        <v>0.28999999999999998</v>
      </c>
      <c r="U67" s="2">
        <v>4058261.25</v>
      </c>
      <c r="V67">
        <v>2.37</v>
      </c>
      <c r="W67">
        <v>52.1</v>
      </c>
      <c r="X67">
        <v>34.770000000000003</v>
      </c>
      <c r="Y67">
        <v>10.75</v>
      </c>
      <c r="Z67">
        <v>34.89</v>
      </c>
      <c r="AA67">
        <v>13.24</v>
      </c>
      <c r="AB67">
        <v>11.27</v>
      </c>
      <c r="AC67">
        <v>7.99</v>
      </c>
      <c r="AD67">
        <v>32.61</v>
      </c>
      <c r="AE67">
        <v>0.82</v>
      </c>
      <c r="AF67">
        <v>0.69</v>
      </c>
      <c r="AG67">
        <v>0.74</v>
      </c>
      <c r="AH67" t="s">
        <v>34</v>
      </c>
    </row>
    <row r="68" spans="1:34" x14ac:dyDescent="0.35">
      <c r="A68">
        <f t="shared" si="0"/>
        <v>65</v>
      </c>
      <c r="B68" t="s">
        <v>139</v>
      </c>
      <c r="C68" s="4">
        <v>77.94</v>
      </c>
      <c r="D68" s="4">
        <f t="shared" si="1"/>
        <v>10.789999999999992</v>
      </c>
      <c r="E68" t="s">
        <v>140</v>
      </c>
      <c r="F68" t="s">
        <v>141</v>
      </c>
      <c r="G68" s="1">
        <v>41844</v>
      </c>
      <c r="H68">
        <v>7.83</v>
      </c>
      <c r="I68">
        <v>-19.32</v>
      </c>
      <c r="J68">
        <v>5</v>
      </c>
      <c r="K68">
        <v>4</v>
      </c>
      <c r="L68">
        <v>-0.72</v>
      </c>
      <c r="M68">
        <v>-29.91</v>
      </c>
      <c r="N68">
        <v>-32.4</v>
      </c>
      <c r="O68">
        <v>0.62</v>
      </c>
      <c r="P68">
        <v>27.93</v>
      </c>
      <c r="Q68">
        <v>-34.96</v>
      </c>
      <c r="R68">
        <v>671.9</v>
      </c>
      <c r="S68">
        <v>1.2</v>
      </c>
      <c r="T68">
        <v>0.17</v>
      </c>
      <c r="U68" s="2">
        <v>200664.38</v>
      </c>
      <c r="V68">
        <v>46.51</v>
      </c>
      <c r="W68">
        <v>51.1</v>
      </c>
      <c r="X68">
        <v>2.39</v>
      </c>
      <c r="Z68">
        <v>40.26</v>
      </c>
      <c r="AA68">
        <v>11.82</v>
      </c>
      <c r="AB68">
        <v>12.43</v>
      </c>
      <c r="AC68">
        <v>12.29</v>
      </c>
      <c r="AD68">
        <v>23.21</v>
      </c>
      <c r="AE68">
        <v>0.78</v>
      </c>
      <c r="AF68">
        <v>0.83</v>
      </c>
      <c r="AG68">
        <v>0.68</v>
      </c>
      <c r="AH68" t="s">
        <v>34</v>
      </c>
    </row>
    <row r="69" spans="1:34" x14ac:dyDescent="0.35">
      <c r="A69">
        <f t="shared" ref="A69:A78" si="2">A68+1</f>
        <v>66</v>
      </c>
      <c r="B69" t="s">
        <v>142</v>
      </c>
      <c r="C69" s="4">
        <v>54.57</v>
      </c>
      <c r="D69" s="4">
        <f t="shared" si="1"/>
        <v>-12.580000000000005</v>
      </c>
      <c r="E69" t="s">
        <v>112</v>
      </c>
      <c r="F69" t="s">
        <v>113</v>
      </c>
      <c r="G69" s="1">
        <v>41869</v>
      </c>
      <c r="H69">
        <v>11.62</v>
      </c>
      <c r="I69">
        <v>16.440000000000001</v>
      </c>
      <c r="J69">
        <v>2</v>
      </c>
      <c r="K69">
        <v>2</v>
      </c>
      <c r="L69">
        <v>5.49</v>
      </c>
      <c r="M69">
        <v>-2.57</v>
      </c>
      <c r="N69">
        <v>-10.62</v>
      </c>
      <c r="O69">
        <v>0.64</v>
      </c>
      <c r="P69">
        <v>15.01</v>
      </c>
      <c r="Q69">
        <v>-8.85</v>
      </c>
      <c r="R69" s="2">
        <v>1125.6600000000001</v>
      </c>
      <c r="S69">
        <v>0.62</v>
      </c>
      <c r="T69">
        <v>1.26</v>
      </c>
      <c r="U69" s="2">
        <v>1696683.49</v>
      </c>
      <c r="AH69" t="s">
        <v>34</v>
      </c>
    </row>
    <row r="70" spans="1:34" x14ac:dyDescent="0.35">
      <c r="A70">
        <f t="shared" si="2"/>
        <v>67</v>
      </c>
      <c r="B70" t="s">
        <v>143</v>
      </c>
      <c r="C70" s="4">
        <v>69.5</v>
      </c>
      <c r="D70" s="4">
        <f t="shared" si="1"/>
        <v>2.3499999999999943</v>
      </c>
      <c r="E70" t="s">
        <v>70</v>
      </c>
      <c r="F70" t="s">
        <v>71</v>
      </c>
      <c r="G70" s="1">
        <v>41934</v>
      </c>
      <c r="H70">
        <v>11.1</v>
      </c>
      <c r="I70">
        <v>22.32</v>
      </c>
      <c r="J70">
        <v>3</v>
      </c>
      <c r="K70">
        <v>3</v>
      </c>
      <c r="L70">
        <v>4.97</v>
      </c>
      <c r="M70">
        <v>3.31</v>
      </c>
      <c r="N70">
        <v>3.83</v>
      </c>
      <c r="O70">
        <v>0.73</v>
      </c>
      <c r="P70">
        <v>17.79</v>
      </c>
      <c r="Q70">
        <v>-15.58</v>
      </c>
      <c r="R70">
        <v>568.53</v>
      </c>
      <c r="S70">
        <v>0.94</v>
      </c>
      <c r="T70">
        <v>2.25</v>
      </c>
      <c r="U70" s="2">
        <v>17356473.149999999</v>
      </c>
      <c r="W70">
        <v>0.13</v>
      </c>
      <c r="X70">
        <v>25.68</v>
      </c>
      <c r="Y70">
        <v>74.19</v>
      </c>
      <c r="AA70">
        <v>76.73</v>
      </c>
      <c r="AD70">
        <v>23.27</v>
      </c>
      <c r="AE70">
        <v>0.65</v>
      </c>
      <c r="AF70">
        <v>0.74</v>
      </c>
      <c r="AG70">
        <v>0.83</v>
      </c>
      <c r="AH70" t="s">
        <v>34</v>
      </c>
    </row>
    <row r="71" spans="1:34" x14ac:dyDescent="0.35">
      <c r="A71">
        <f t="shared" si="2"/>
        <v>68</v>
      </c>
      <c r="B71" t="s">
        <v>144</v>
      </c>
      <c r="C71" s="4">
        <v>44.03</v>
      </c>
      <c r="D71" s="4">
        <f t="shared" si="1"/>
        <v>-23.120000000000005</v>
      </c>
      <c r="E71" t="s">
        <v>70</v>
      </c>
      <c r="F71" t="s">
        <v>71</v>
      </c>
      <c r="G71" s="1">
        <v>41927</v>
      </c>
      <c r="H71">
        <v>12.62</v>
      </c>
      <c r="I71">
        <v>9.7799999999999994</v>
      </c>
      <c r="J71">
        <v>4</v>
      </c>
      <c r="K71">
        <v>3</v>
      </c>
      <c r="L71">
        <v>6.49</v>
      </c>
      <c r="M71">
        <v>-9.2200000000000006</v>
      </c>
      <c r="N71">
        <v>-7.83</v>
      </c>
      <c r="O71">
        <v>0.52</v>
      </c>
      <c r="P71">
        <v>18.989999999999998</v>
      </c>
      <c r="Q71">
        <v>-16.739999999999998</v>
      </c>
      <c r="R71">
        <v>553.84</v>
      </c>
      <c r="S71">
        <v>1.1000000000000001</v>
      </c>
      <c r="T71">
        <v>0.42</v>
      </c>
      <c r="U71" s="2">
        <v>18024767.309999999</v>
      </c>
      <c r="W71">
        <v>0.13</v>
      </c>
      <c r="X71">
        <v>25.68</v>
      </c>
      <c r="Y71">
        <v>74.19</v>
      </c>
      <c r="AA71">
        <v>76.73</v>
      </c>
      <c r="AD71">
        <v>23.27</v>
      </c>
      <c r="AE71">
        <v>0.65</v>
      </c>
      <c r="AF71">
        <v>0.74</v>
      </c>
      <c r="AG71">
        <v>0.83</v>
      </c>
      <c r="AH71" t="s">
        <v>34</v>
      </c>
    </row>
    <row r="72" spans="1:34" x14ac:dyDescent="0.35">
      <c r="A72">
        <f t="shared" si="2"/>
        <v>69</v>
      </c>
      <c r="B72" t="s">
        <v>145</v>
      </c>
      <c r="C72" s="4">
        <v>123.65</v>
      </c>
      <c r="D72" s="4">
        <f t="shared" si="1"/>
        <v>56.5</v>
      </c>
      <c r="E72" t="s">
        <v>146</v>
      </c>
      <c r="F72" t="s">
        <v>147</v>
      </c>
      <c r="G72" s="1">
        <v>41945</v>
      </c>
      <c r="H72">
        <v>12.86</v>
      </c>
      <c r="I72">
        <v>17.95</v>
      </c>
      <c r="J72">
        <v>5</v>
      </c>
      <c r="K72">
        <v>5</v>
      </c>
      <c r="L72">
        <v>7.24</v>
      </c>
      <c r="M72">
        <v>1.26</v>
      </c>
      <c r="N72">
        <v>21.68</v>
      </c>
      <c r="O72">
        <v>0.77</v>
      </c>
      <c r="P72">
        <v>21.25</v>
      </c>
      <c r="Q72">
        <v>-14.33</v>
      </c>
      <c r="R72" s="2">
        <v>1389.13</v>
      </c>
      <c r="S72">
        <v>0.6</v>
      </c>
      <c r="T72">
        <v>1.07</v>
      </c>
      <c r="U72" s="2">
        <v>1087506.3799999999</v>
      </c>
      <c r="V72">
        <v>22.29</v>
      </c>
      <c r="W72">
        <v>53.51</v>
      </c>
      <c r="X72">
        <v>18.77</v>
      </c>
      <c r="Y72">
        <v>5.42</v>
      </c>
      <c r="Z72">
        <v>36.090000000000003</v>
      </c>
      <c r="AA72">
        <v>9.35</v>
      </c>
      <c r="AB72">
        <v>7.81</v>
      </c>
      <c r="AC72">
        <v>4.82</v>
      </c>
      <c r="AD72">
        <v>41.93</v>
      </c>
      <c r="AE72">
        <v>0.94</v>
      </c>
      <c r="AF72">
        <v>0.6</v>
      </c>
      <c r="AG72">
        <v>0.64</v>
      </c>
      <c r="AH72" t="s">
        <v>34</v>
      </c>
    </row>
    <row r="73" spans="1:34" x14ac:dyDescent="0.35">
      <c r="A73">
        <f t="shared" si="2"/>
        <v>70</v>
      </c>
      <c r="B73" t="s">
        <v>148</v>
      </c>
      <c r="C73" s="4">
        <v>33.67</v>
      </c>
      <c r="D73" s="4">
        <f t="shared" si="1"/>
        <v>-33.480000000000004</v>
      </c>
      <c r="E73" t="s">
        <v>146</v>
      </c>
      <c r="F73" t="s">
        <v>147</v>
      </c>
      <c r="G73" s="1">
        <v>41924</v>
      </c>
      <c r="H73">
        <v>10.88</v>
      </c>
      <c r="I73">
        <v>22.45</v>
      </c>
      <c r="J73">
        <v>3</v>
      </c>
      <c r="K73">
        <v>2</v>
      </c>
      <c r="L73">
        <v>5.27</v>
      </c>
      <c r="M73">
        <v>5.76</v>
      </c>
      <c r="N73">
        <v>2.19</v>
      </c>
      <c r="O73">
        <v>0.36</v>
      </c>
      <c r="P73">
        <v>16.46</v>
      </c>
      <c r="Q73">
        <v>-9.42</v>
      </c>
      <c r="R73" s="2">
        <v>1555.57</v>
      </c>
      <c r="S73">
        <v>0.94</v>
      </c>
      <c r="T73">
        <v>2.12</v>
      </c>
      <c r="U73" s="2">
        <v>61876588</v>
      </c>
      <c r="W73">
        <v>0.32</v>
      </c>
      <c r="X73">
        <v>32.090000000000003</v>
      </c>
      <c r="Y73">
        <v>67.59</v>
      </c>
      <c r="Z73">
        <v>37</v>
      </c>
      <c r="AA73">
        <v>11.74</v>
      </c>
      <c r="AB73">
        <v>20.62</v>
      </c>
      <c r="AC73">
        <v>8.26</v>
      </c>
      <c r="AD73">
        <v>22.38</v>
      </c>
      <c r="AE73">
        <v>0.83</v>
      </c>
      <c r="AF73">
        <v>0.72</v>
      </c>
      <c r="AG73">
        <v>0.75</v>
      </c>
      <c r="AH73" t="s">
        <v>34</v>
      </c>
    </row>
    <row r="74" spans="1:34" x14ac:dyDescent="0.35">
      <c r="A74">
        <f t="shared" si="2"/>
        <v>71</v>
      </c>
      <c r="B74" t="s">
        <v>149</v>
      </c>
      <c r="C74" s="4">
        <v>22.81</v>
      </c>
      <c r="D74" s="4">
        <f t="shared" si="1"/>
        <v>-44.34</v>
      </c>
      <c r="E74" t="s">
        <v>150</v>
      </c>
      <c r="F74" t="s">
        <v>151</v>
      </c>
      <c r="G74" s="1">
        <v>41935</v>
      </c>
      <c r="H74">
        <v>4.57</v>
      </c>
      <c r="I74">
        <v>4.8499999999999996</v>
      </c>
      <c r="J74">
        <v>3</v>
      </c>
      <c r="K74">
        <v>3</v>
      </c>
      <c r="L74">
        <v>-1.04</v>
      </c>
      <c r="M74">
        <v>-11.84</v>
      </c>
      <c r="N74">
        <v>-15.74</v>
      </c>
      <c r="O74">
        <v>0.42</v>
      </c>
      <c r="P74">
        <v>10.44</v>
      </c>
      <c r="Q74">
        <v>-8.16</v>
      </c>
      <c r="R74">
        <v>37.11</v>
      </c>
      <c r="S74">
        <v>0.5</v>
      </c>
      <c r="T74">
        <v>2.29</v>
      </c>
      <c r="U74" s="2">
        <v>2251669.35</v>
      </c>
      <c r="V74">
        <v>1.7</v>
      </c>
      <c r="W74">
        <v>25.02</v>
      </c>
      <c r="X74">
        <v>28.7</v>
      </c>
      <c r="Y74">
        <v>44.58</v>
      </c>
      <c r="Z74">
        <v>15.06</v>
      </c>
      <c r="AA74">
        <v>38.71</v>
      </c>
      <c r="AB74">
        <v>46.22</v>
      </c>
      <c r="AE74">
        <v>0.63</v>
      </c>
      <c r="AF74">
        <v>0.86</v>
      </c>
      <c r="AG74">
        <v>0.75</v>
      </c>
      <c r="AH74" t="s">
        <v>34</v>
      </c>
    </row>
    <row r="75" spans="1:34" x14ac:dyDescent="0.35">
      <c r="A75">
        <f t="shared" si="2"/>
        <v>72</v>
      </c>
      <c r="B75" t="s">
        <v>152</v>
      </c>
      <c r="C75" s="4">
        <v>16.489999999999998</v>
      </c>
      <c r="D75" s="4">
        <f t="shared" si="1"/>
        <v>-50.660000000000011</v>
      </c>
      <c r="E75" t="s">
        <v>146</v>
      </c>
      <c r="F75" t="s">
        <v>147</v>
      </c>
      <c r="G75" s="1">
        <v>41923</v>
      </c>
      <c r="H75">
        <v>-9.17</v>
      </c>
      <c r="I75">
        <v>-18.72</v>
      </c>
      <c r="J75">
        <v>5</v>
      </c>
      <c r="K75">
        <v>5</v>
      </c>
      <c r="L75">
        <v>-14.96</v>
      </c>
      <c r="M75">
        <v>-34.93</v>
      </c>
      <c r="N75">
        <v>-44.55</v>
      </c>
      <c r="O75">
        <v>0.18</v>
      </c>
      <c r="P75">
        <v>24.16</v>
      </c>
      <c r="Q75">
        <v>-26.44</v>
      </c>
      <c r="R75" s="2">
        <v>1800.35</v>
      </c>
      <c r="S75">
        <v>0.86</v>
      </c>
      <c r="T75">
        <v>1.99</v>
      </c>
      <c r="U75" s="2">
        <v>764610.56000000006</v>
      </c>
      <c r="V75">
        <v>19.100000000000001</v>
      </c>
      <c r="W75">
        <v>80.900000000000006</v>
      </c>
      <c r="Z75">
        <v>38.82</v>
      </c>
      <c r="AA75">
        <v>13.78</v>
      </c>
      <c r="AB75">
        <v>6.49</v>
      </c>
      <c r="AC75">
        <v>13.84</v>
      </c>
      <c r="AD75">
        <v>27.06</v>
      </c>
      <c r="AE75">
        <v>0.8</v>
      </c>
      <c r="AF75">
        <v>0.57999999999999996</v>
      </c>
      <c r="AG75">
        <v>0.56999999999999995</v>
      </c>
      <c r="AH75" t="s">
        <v>34</v>
      </c>
    </row>
    <row r="76" spans="1:34" x14ac:dyDescent="0.35">
      <c r="A76">
        <f t="shared" si="2"/>
        <v>73</v>
      </c>
      <c r="B76" t="s">
        <v>153</v>
      </c>
      <c r="C76" s="4">
        <v>54.57</v>
      </c>
      <c r="D76" s="4">
        <f t="shared" si="1"/>
        <v>-12.580000000000005</v>
      </c>
      <c r="E76" t="s">
        <v>112</v>
      </c>
      <c r="F76" t="s">
        <v>113</v>
      </c>
      <c r="G76" s="1">
        <v>41967</v>
      </c>
      <c r="H76">
        <v>3.35</v>
      </c>
      <c r="I76">
        <v>21.16</v>
      </c>
      <c r="J76">
        <v>2</v>
      </c>
      <c r="K76">
        <v>2</v>
      </c>
      <c r="L76">
        <v>-0.18</v>
      </c>
      <c r="M76">
        <v>5.41</v>
      </c>
      <c r="N76">
        <v>3.71</v>
      </c>
      <c r="O76">
        <v>0.6</v>
      </c>
      <c r="P76">
        <v>17.5</v>
      </c>
      <c r="Q76">
        <v>-9.7899999999999991</v>
      </c>
      <c r="R76" s="2">
        <v>1118.25</v>
      </c>
      <c r="S76">
        <v>1.63</v>
      </c>
      <c r="T76">
        <v>2.04</v>
      </c>
      <c r="U76" s="2">
        <v>1670493.78</v>
      </c>
    </row>
    <row r="77" spans="1:34" x14ac:dyDescent="0.35">
      <c r="A77">
        <f t="shared" si="2"/>
        <v>74</v>
      </c>
      <c r="B77" t="s">
        <v>154</v>
      </c>
      <c r="C77" s="4">
        <v>17.5</v>
      </c>
      <c r="D77" s="4">
        <f t="shared" si="1"/>
        <v>-49.650000000000006</v>
      </c>
      <c r="E77" t="s">
        <v>146</v>
      </c>
      <c r="F77" t="s">
        <v>147</v>
      </c>
      <c r="G77" s="1">
        <v>41961</v>
      </c>
      <c r="H77">
        <v>-1.58</v>
      </c>
      <c r="I77">
        <v>9.52</v>
      </c>
      <c r="J77">
        <v>4</v>
      </c>
      <c r="K77">
        <v>2</v>
      </c>
      <c r="L77">
        <v>-7.71</v>
      </c>
      <c r="M77">
        <v>-9.49</v>
      </c>
      <c r="N77">
        <v>-6.66</v>
      </c>
      <c r="O77">
        <v>0.2</v>
      </c>
      <c r="P77">
        <v>17.32</v>
      </c>
      <c r="Q77">
        <v>-11.15</v>
      </c>
      <c r="R77" s="2">
        <v>1131.48</v>
      </c>
      <c r="S77">
        <v>0.68</v>
      </c>
      <c r="T77">
        <v>2.4300000000000002</v>
      </c>
      <c r="U77" s="2">
        <v>33535278.649999999</v>
      </c>
      <c r="V77">
        <v>0.24</v>
      </c>
      <c r="X77">
        <v>23.12</v>
      </c>
      <c r="Y77">
        <v>76.650000000000006</v>
      </c>
      <c r="Z77">
        <v>30.59</v>
      </c>
      <c r="AA77">
        <v>15.94</v>
      </c>
      <c r="AB77">
        <v>10.84</v>
      </c>
      <c r="AC77">
        <v>5.56</v>
      </c>
      <c r="AD77">
        <v>37.08</v>
      </c>
      <c r="AE77">
        <v>0.88</v>
      </c>
      <c r="AF77">
        <v>0.43</v>
      </c>
      <c r="AG77">
        <v>0.79</v>
      </c>
      <c r="AH77" t="s">
        <v>34</v>
      </c>
    </row>
    <row r="78" spans="1:34" x14ac:dyDescent="0.35">
      <c r="A78">
        <f t="shared" si="2"/>
        <v>75</v>
      </c>
      <c r="B78" t="s">
        <v>155</v>
      </c>
      <c r="C78" s="4">
        <v>19.29</v>
      </c>
      <c r="D78" s="4">
        <f t="shared" si="1"/>
        <v>-47.860000000000007</v>
      </c>
      <c r="E78" t="s">
        <v>150</v>
      </c>
      <c r="F78" t="s">
        <v>151</v>
      </c>
      <c r="G78" s="1">
        <v>41963</v>
      </c>
      <c r="H78">
        <v>9.89</v>
      </c>
      <c r="I78">
        <v>-17.25</v>
      </c>
      <c r="J78">
        <v>4</v>
      </c>
      <c r="K78">
        <v>3</v>
      </c>
      <c r="L78">
        <v>4.28</v>
      </c>
      <c r="M78">
        <v>-33.94</v>
      </c>
      <c r="N78">
        <v>-30.46</v>
      </c>
      <c r="O78">
        <v>0.23</v>
      </c>
      <c r="P78">
        <v>20.53</v>
      </c>
      <c r="Q78">
        <v>-31.66</v>
      </c>
      <c r="R78">
        <v>92.38</v>
      </c>
      <c r="S78">
        <v>0.67</v>
      </c>
      <c r="T78">
        <v>1.83</v>
      </c>
      <c r="U78" s="2">
        <v>8054263.1699999999</v>
      </c>
      <c r="V78">
        <v>1.04</v>
      </c>
      <c r="W78">
        <v>21.98</v>
      </c>
      <c r="X78">
        <v>49.56</v>
      </c>
      <c r="Y78">
        <v>27.43</v>
      </c>
      <c r="Z78">
        <v>29.32</v>
      </c>
      <c r="AA78">
        <v>15.37</v>
      </c>
      <c r="AB78">
        <v>20.100000000000001</v>
      </c>
      <c r="AC78">
        <v>23.05</v>
      </c>
      <c r="AD78">
        <v>12.16</v>
      </c>
      <c r="AE78">
        <v>0.68</v>
      </c>
      <c r="AF78">
        <v>0.96</v>
      </c>
      <c r="AG78">
        <v>0.69</v>
      </c>
      <c r="AH78" t="s">
        <v>34</v>
      </c>
    </row>
    <row r="79" spans="1:34" s="5" customFormat="1" ht="15" thickBot="1" x14ac:dyDescent="0.4">
      <c r="B79" s="9" t="s">
        <v>354</v>
      </c>
      <c r="C79" s="6">
        <f>SUM(C4:C78)/$A$78</f>
        <v>23.3888</v>
      </c>
      <c r="D79" s="6">
        <f t="shared" si="1"/>
        <v>-43.761200000000002</v>
      </c>
      <c r="G79" s="7"/>
      <c r="U79" s="8"/>
    </row>
    <row r="80" spans="1:34" x14ac:dyDescent="0.35">
      <c r="G80" s="1"/>
      <c r="U80" s="2"/>
    </row>
    <row r="81" spans="1:34" x14ac:dyDescent="0.35">
      <c r="G81" s="1"/>
      <c r="U81" s="2"/>
    </row>
    <row r="82" spans="1:34" x14ac:dyDescent="0.35">
      <c r="A82" s="10">
        <f>A30</f>
        <v>27</v>
      </c>
      <c r="B82" t="str">
        <f>VLOOKUP(A82,$A$4:$E$78,2)</f>
        <v>Best(SPY-SH) Gains for Up &amp; Down Markets</v>
      </c>
      <c r="C82" s="4">
        <f>VLOOKUP(A82,$A$4:$E$78,3)</f>
        <v>106.53</v>
      </c>
      <c r="D82" s="4">
        <f>VLOOKUP(A82,$A$4:$E$78,4)</f>
        <v>39.379999999999995</v>
      </c>
      <c r="E82" t="str">
        <f>VLOOKUP(A82,$A$4:$E$78,5)</f>
        <v>Georg Vrba</v>
      </c>
      <c r="F82" t="str">
        <f>VLOOKUP(A82,$A$4:$F$78,6)</f>
        <v>geov</v>
      </c>
      <c r="G82" s="1"/>
      <c r="U82" s="2"/>
    </row>
    <row r="83" spans="1:34" x14ac:dyDescent="0.35">
      <c r="A83" s="10">
        <f>A51</f>
        <v>48</v>
      </c>
      <c r="B83" t="str">
        <f t="shared" ref="B83:B87" si="3">VLOOKUP(A83,$A$4:$E$78,2)</f>
        <v>1st! 5 Stock Different</v>
      </c>
      <c r="C83" s="4">
        <f t="shared" ref="C83:C87" si="4">VLOOKUP(A83,$A$4:$E$78,3)</f>
        <v>109.74</v>
      </c>
      <c r="D83" s="4">
        <f t="shared" ref="D83:D87" si="5">VLOOKUP(A83,$A$4:$E$78,4)</f>
        <v>42.589999999999989</v>
      </c>
      <c r="E83" t="str">
        <f t="shared" ref="E83:E87" si="6">VLOOKUP(A83,$A$4:$E$78,5)</f>
        <v>Andreas Himmelreich</v>
      </c>
      <c r="F83" t="str">
        <f t="shared" ref="F83:F87" si="7">VLOOKUP(A83,$A$4:$F$78,6)</f>
        <v>judgetrade</v>
      </c>
      <c r="G83" s="1"/>
      <c r="U83" s="2"/>
    </row>
    <row r="84" spans="1:34" x14ac:dyDescent="0.35">
      <c r="A84" s="10">
        <f>A60</f>
        <v>57</v>
      </c>
      <c r="B84" t="str">
        <f t="shared" si="3"/>
        <v>Sherman's way 2 go: Heavyweight (sp500)</v>
      </c>
      <c r="C84" s="4">
        <f t="shared" si="4"/>
        <v>70.180000000000007</v>
      </c>
      <c r="D84" s="4">
        <f t="shared" si="5"/>
        <v>3.0300000000000011</v>
      </c>
      <c r="E84" t="str">
        <f t="shared" si="6"/>
        <v>Amiran Sherman</v>
      </c>
      <c r="F84" t="str">
        <f t="shared" si="7"/>
        <v>amirans</v>
      </c>
      <c r="G84" s="1"/>
      <c r="U84" s="2"/>
    </row>
    <row r="85" spans="1:34" x14ac:dyDescent="0.35">
      <c r="A85" s="10">
        <v>65</v>
      </c>
      <c r="B85" t="str">
        <f t="shared" si="3"/>
        <v>Sharper</v>
      </c>
      <c r="C85" s="4">
        <f t="shared" si="4"/>
        <v>77.94</v>
      </c>
      <c r="D85" s="4">
        <f t="shared" si="5"/>
        <v>10.789999999999992</v>
      </c>
      <c r="E85" t="str">
        <f t="shared" si="6"/>
        <v>Michael Thompson</v>
      </c>
      <c r="F85" t="str">
        <f t="shared" si="7"/>
        <v>Arrowheadmike</v>
      </c>
      <c r="G85" s="1"/>
      <c r="U85" s="2"/>
    </row>
    <row r="86" spans="1:34" x14ac:dyDescent="0.35">
      <c r="A86" s="10">
        <f>A70</f>
        <v>67</v>
      </c>
      <c r="B86" t="str">
        <f t="shared" si="3"/>
        <v>_SZS Large Cap S&amp;P Defensive II: Conservative Asset Allocation_</v>
      </c>
      <c r="C86" s="4">
        <f t="shared" si="4"/>
        <v>69.5</v>
      </c>
      <c r="D86" s="4">
        <f t="shared" si="5"/>
        <v>2.3499999999999943</v>
      </c>
      <c r="E86" t="str">
        <f t="shared" si="6"/>
        <v>Santiago Zepeda</v>
      </c>
      <c r="F86" t="str">
        <f t="shared" si="7"/>
        <v>SZ</v>
      </c>
      <c r="G86" s="1"/>
      <c r="U86" s="2"/>
    </row>
    <row r="87" spans="1:34" x14ac:dyDescent="0.35">
      <c r="A87" s="10">
        <f>A72</f>
        <v>69</v>
      </c>
      <c r="B87" t="str">
        <f t="shared" si="3"/>
        <v>Super 5 Small Caps</v>
      </c>
      <c r="C87" s="4">
        <f t="shared" si="4"/>
        <v>123.65</v>
      </c>
      <c r="D87" s="4">
        <f t="shared" si="5"/>
        <v>56.5</v>
      </c>
      <c r="E87" t="str">
        <f t="shared" si="6"/>
        <v>DebtCyclePeak</v>
      </c>
      <c r="F87" t="str">
        <f t="shared" si="7"/>
        <v>mmasand</v>
      </c>
      <c r="G87" s="1"/>
      <c r="U87" s="2"/>
    </row>
    <row r="88" spans="1:34" x14ac:dyDescent="0.35">
      <c r="D88" s="4">
        <f>SUM(D82:D87)/6</f>
        <v>25.77333333333333</v>
      </c>
      <c r="G88" s="1"/>
      <c r="U88" s="2"/>
    </row>
    <row r="89" spans="1:34" x14ac:dyDescent="0.35">
      <c r="G89" s="1"/>
      <c r="U89" s="2"/>
    </row>
    <row r="90" spans="1:34" x14ac:dyDescent="0.35">
      <c r="G90" s="1"/>
      <c r="U90" s="2"/>
    </row>
    <row r="91" spans="1:34" x14ac:dyDescent="0.35">
      <c r="B91" t="s">
        <v>156</v>
      </c>
      <c r="E91" t="s">
        <v>91</v>
      </c>
      <c r="F91" t="s">
        <v>92</v>
      </c>
      <c r="G91" s="1">
        <v>41992</v>
      </c>
      <c r="H91">
        <v>12.72</v>
      </c>
      <c r="I91">
        <v>11.27</v>
      </c>
      <c r="J91">
        <v>4</v>
      </c>
      <c r="K91">
        <v>2</v>
      </c>
      <c r="L91">
        <v>7.1</v>
      </c>
      <c r="M91">
        <v>-5.42</v>
      </c>
      <c r="N91">
        <v>7.57</v>
      </c>
      <c r="O91">
        <v>0.81</v>
      </c>
      <c r="P91">
        <v>20.69</v>
      </c>
      <c r="Q91">
        <v>-18.190000000000001</v>
      </c>
      <c r="R91">
        <v>96.17</v>
      </c>
      <c r="S91">
        <v>1.08</v>
      </c>
      <c r="T91">
        <v>3.47</v>
      </c>
      <c r="U91" s="2">
        <v>11982992.98</v>
      </c>
      <c r="X91">
        <v>18.329999999999998</v>
      </c>
      <c r="Y91">
        <v>81.67</v>
      </c>
      <c r="Z91">
        <v>34.090000000000003</v>
      </c>
      <c r="AA91">
        <v>32.229999999999997</v>
      </c>
      <c r="AB91">
        <v>24.57</v>
      </c>
      <c r="AC91">
        <v>4.3</v>
      </c>
      <c r="AD91">
        <v>4.8099999999999996</v>
      </c>
      <c r="AE91">
        <v>0.72</v>
      </c>
      <c r="AF91">
        <v>0.8</v>
      </c>
      <c r="AG91">
        <v>0.79</v>
      </c>
      <c r="AH91" t="s">
        <v>34</v>
      </c>
    </row>
    <row r="92" spans="1:34" x14ac:dyDescent="0.35">
      <c r="B92" t="s">
        <v>157</v>
      </c>
      <c r="E92" t="s">
        <v>70</v>
      </c>
      <c r="F92" t="s">
        <v>71</v>
      </c>
      <c r="G92" s="1">
        <v>41988</v>
      </c>
      <c r="H92">
        <v>16.059999999999999</v>
      </c>
      <c r="I92">
        <v>31.01</v>
      </c>
      <c r="J92">
        <v>4</v>
      </c>
      <c r="K92">
        <v>3</v>
      </c>
      <c r="L92">
        <v>9.92</v>
      </c>
      <c r="M92">
        <v>12</v>
      </c>
      <c r="N92">
        <v>16.27</v>
      </c>
      <c r="O92">
        <v>0.76</v>
      </c>
      <c r="P92">
        <v>19.13</v>
      </c>
      <c r="Q92">
        <v>-14.56</v>
      </c>
      <c r="R92">
        <v>706.02</v>
      </c>
      <c r="S92">
        <v>0.89</v>
      </c>
      <c r="T92">
        <v>2.1800000000000002</v>
      </c>
      <c r="U92" s="2">
        <v>15994909.41</v>
      </c>
      <c r="W92">
        <v>0.2</v>
      </c>
      <c r="X92">
        <v>29.5</v>
      </c>
      <c r="Y92">
        <v>70.3</v>
      </c>
      <c r="AA92">
        <v>76.22</v>
      </c>
      <c r="AD92">
        <v>23.78</v>
      </c>
      <c r="AE92">
        <v>0.62</v>
      </c>
      <c r="AF92">
        <v>0.78</v>
      </c>
      <c r="AG92">
        <v>0.81</v>
      </c>
      <c r="AH92" t="s">
        <v>34</v>
      </c>
    </row>
    <row r="93" spans="1:34" x14ac:dyDescent="0.35">
      <c r="B93" t="s">
        <v>158</v>
      </c>
      <c r="E93" t="s">
        <v>39</v>
      </c>
      <c r="F93" t="s">
        <v>40</v>
      </c>
      <c r="G93" s="1">
        <v>42005</v>
      </c>
      <c r="H93">
        <v>21.39</v>
      </c>
      <c r="I93">
        <v>-11.57</v>
      </c>
      <c r="J93">
        <v>5</v>
      </c>
      <c r="K93">
        <v>5</v>
      </c>
      <c r="L93">
        <v>11.43</v>
      </c>
      <c r="M93">
        <v>-19.579999999999998</v>
      </c>
      <c r="N93">
        <v>7.29</v>
      </c>
      <c r="O93">
        <v>0.35</v>
      </c>
      <c r="P93">
        <v>33.58</v>
      </c>
      <c r="Q93">
        <v>-38.72</v>
      </c>
      <c r="R93" s="2">
        <v>1888.91</v>
      </c>
      <c r="S93">
        <v>1.27</v>
      </c>
      <c r="T93">
        <v>0</v>
      </c>
      <c r="U93" s="2">
        <v>609175.32999999996</v>
      </c>
      <c r="V93">
        <v>23.37</v>
      </c>
      <c r="W93">
        <v>71.45</v>
      </c>
      <c r="X93">
        <v>4.9400000000000004</v>
      </c>
      <c r="Y93">
        <v>0.24</v>
      </c>
      <c r="AA93">
        <v>67.81</v>
      </c>
      <c r="AD93">
        <v>32.19</v>
      </c>
      <c r="AE93">
        <v>0.85</v>
      </c>
      <c r="AF93">
        <v>0.52</v>
      </c>
      <c r="AG93">
        <v>0.7</v>
      </c>
      <c r="AH93" t="s">
        <v>34</v>
      </c>
    </row>
    <row r="94" spans="1:34" x14ac:dyDescent="0.35">
      <c r="B94" t="s">
        <v>159</v>
      </c>
      <c r="E94" t="s">
        <v>39</v>
      </c>
      <c r="F94" t="s">
        <v>40</v>
      </c>
      <c r="G94" s="1">
        <v>42005</v>
      </c>
      <c r="H94">
        <v>36.21</v>
      </c>
      <c r="I94">
        <v>-2.3199999999999998</v>
      </c>
      <c r="J94">
        <v>4</v>
      </c>
      <c r="K94">
        <v>3</v>
      </c>
      <c r="L94">
        <v>30.6</v>
      </c>
      <c r="M94">
        <v>-19.010000000000002</v>
      </c>
      <c r="N94">
        <v>-49.81</v>
      </c>
      <c r="O94">
        <v>-0.23</v>
      </c>
      <c r="P94">
        <v>37.119999999999997</v>
      </c>
      <c r="Q94">
        <v>-42.21</v>
      </c>
      <c r="R94">
        <v>210.78</v>
      </c>
      <c r="S94">
        <v>1.59</v>
      </c>
      <c r="T94">
        <v>2.0499999999999998</v>
      </c>
      <c r="U94" s="2">
        <v>489180.63</v>
      </c>
      <c r="V94">
        <v>6.3</v>
      </c>
      <c r="W94">
        <v>65.27</v>
      </c>
      <c r="X94">
        <v>23.39</v>
      </c>
      <c r="Y94">
        <v>5.04</v>
      </c>
      <c r="Z94">
        <v>60.05</v>
      </c>
      <c r="AA94">
        <v>35.69</v>
      </c>
      <c r="AD94">
        <v>4.26</v>
      </c>
      <c r="AE94">
        <v>0.6</v>
      </c>
      <c r="AF94">
        <v>0.88</v>
      </c>
      <c r="AG94">
        <v>0.67</v>
      </c>
      <c r="AH94" t="s">
        <v>34</v>
      </c>
    </row>
    <row r="95" spans="1:34" x14ac:dyDescent="0.35">
      <c r="B95" t="s">
        <v>160</v>
      </c>
      <c r="E95" t="s">
        <v>39</v>
      </c>
      <c r="F95" t="s">
        <v>40</v>
      </c>
      <c r="G95" s="1">
        <v>42008</v>
      </c>
      <c r="H95">
        <v>19.46</v>
      </c>
      <c r="I95">
        <v>4.6500000000000004</v>
      </c>
      <c r="J95">
        <v>4</v>
      </c>
      <c r="K95">
        <v>4</v>
      </c>
      <c r="L95">
        <v>9.51</v>
      </c>
      <c r="M95">
        <v>-3.36</v>
      </c>
      <c r="N95">
        <v>-10.61</v>
      </c>
      <c r="O95">
        <v>-0.02</v>
      </c>
      <c r="P95">
        <v>21.98</v>
      </c>
      <c r="Q95">
        <v>-23.25</v>
      </c>
      <c r="R95">
        <v>837.89</v>
      </c>
      <c r="S95">
        <v>1.25</v>
      </c>
      <c r="T95">
        <v>0.39</v>
      </c>
      <c r="U95" s="2">
        <v>7128834.2300000004</v>
      </c>
      <c r="W95">
        <v>15.01</v>
      </c>
      <c r="X95">
        <v>46.38</v>
      </c>
      <c r="Y95">
        <v>38.61</v>
      </c>
      <c r="AA95">
        <v>61.06</v>
      </c>
      <c r="AD95">
        <v>38.94</v>
      </c>
      <c r="AE95">
        <v>0.61</v>
      </c>
      <c r="AF95">
        <v>0.79</v>
      </c>
      <c r="AG95">
        <v>0.8</v>
      </c>
      <c r="AH95" t="s">
        <v>34</v>
      </c>
    </row>
    <row r="96" spans="1:34" x14ac:dyDescent="0.35">
      <c r="B96" t="s">
        <v>161</v>
      </c>
      <c r="E96" t="s">
        <v>62</v>
      </c>
      <c r="F96" t="s">
        <v>63</v>
      </c>
      <c r="G96" s="1">
        <v>42028</v>
      </c>
      <c r="H96">
        <v>-0.69</v>
      </c>
      <c r="I96">
        <v>7.44</v>
      </c>
      <c r="J96">
        <v>3</v>
      </c>
      <c r="K96">
        <v>3</v>
      </c>
      <c r="L96">
        <v>-6.3</v>
      </c>
      <c r="M96">
        <v>-9.25</v>
      </c>
      <c r="N96">
        <v>-2.74</v>
      </c>
      <c r="O96">
        <v>0.54</v>
      </c>
      <c r="P96">
        <v>16.91</v>
      </c>
      <c r="Q96">
        <v>-14.34</v>
      </c>
      <c r="R96">
        <v>279.32</v>
      </c>
      <c r="S96">
        <v>1.1100000000000001</v>
      </c>
      <c r="T96">
        <v>0.82</v>
      </c>
      <c r="U96" s="2">
        <v>76930325.150000006</v>
      </c>
      <c r="X96">
        <v>3.85</v>
      </c>
      <c r="Y96">
        <v>96.15</v>
      </c>
      <c r="Z96">
        <v>32.700000000000003</v>
      </c>
      <c r="AA96">
        <v>9.1999999999999993</v>
      </c>
      <c r="AB96">
        <v>8.65</v>
      </c>
      <c r="AC96">
        <v>17.739999999999998</v>
      </c>
      <c r="AD96">
        <v>31.71</v>
      </c>
      <c r="AE96">
        <v>0.81</v>
      </c>
      <c r="AF96">
        <v>0.32</v>
      </c>
      <c r="AG96">
        <v>0.81</v>
      </c>
      <c r="AH96" t="s">
        <v>34</v>
      </c>
    </row>
    <row r="97" spans="2:34" x14ac:dyDescent="0.35">
      <c r="B97" t="s">
        <v>162</v>
      </c>
      <c r="E97" t="s">
        <v>98</v>
      </c>
      <c r="F97" t="s">
        <v>99</v>
      </c>
      <c r="G97" s="1">
        <v>42035</v>
      </c>
      <c r="H97">
        <v>-1.47</v>
      </c>
      <c r="I97">
        <v>-8.2100000000000009</v>
      </c>
      <c r="J97">
        <v>3</v>
      </c>
      <c r="K97">
        <v>3</v>
      </c>
      <c r="L97">
        <v>-7.6</v>
      </c>
      <c r="M97">
        <v>-27.22</v>
      </c>
      <c r="N97">
        <v>-46.2</v>
      </c>
      <c r="O97">
        <v>0.05</v>
      </c>
      <c r="P97">
        <v>15.74</v>
      </c>
      <c r="Q97">
        <v>-16.149999999999999</v>
      </c>
      <c r="R97">
        <v>322.56</v>
      </c>
      <c r="S97">
        <v>0.92</v>
      </c>
      <c r="T97">
        <v>0</v>
      </c>
      <c r="U97" s="2">
        <v>209517.2</v>
      </c>
      <c r="V97">
        <v>42.28</v>
      </c>
      <c r="W97">
        <v>43.67</v>
      </c>
      <c r="X97">
        <v>10.63</v>
      </c>
      <c r="Y97">
        <v>3.41</v>
      </c>
      <c r="AA97">
        <v>72.7</v>
      </c>
      <c r="AD97">
        <v>27.3</v>
      </c>
      <c r="AE97">
        <v>0.73</v>
      </c>
      <c r="AF97">
        <v>0.71</v>
      </c>
      <c r="AG97">
        <v>0.72</v>
      </c>
      <c r="AH97" t="s">
        <v>34</v>
      </c>
    </row>
    <row r="98" spans="2:34" x14ac:dyDescent="0.35">
      <c r="B98" t="s">
        <v>163</v>
      </c>
      <c r="E98" t="s">
        <v>146</v>
      </c>
      <c r="F98" t="s">
        <v>147</v>
      </c>
      <c r="G98" s="1">
        <v>42030</v>
      </c>
      <c r="H98">
        <v>-7.05</v>
      </c>
      <c r="I98">
        <v>-17.190000000000001</v>
      </c>
      <c r="J98">
        <v>2</v>
      </c>
      <c r="K98">
        <v>5</v>
      </c>
      <c r="L98">
        <v>-12.83</v>
      </c>
      <c r="M98">
        <v>-33.4</v>
      </c>
      <c r="N98">
        <v>-38.42</v>
      </c>
      <c r="O98">
        <v>0.26</v>
      </c>
      <c r="P98">
        <v>16.95</v>
      </c>
      <c r="Q98">
        <v>-23.45</v>
      </c>
      <c r="R98" s="2">
        <v>1787.68</v>
      </c>
      <c r="S98">
        <v>1.06</v>
      </c>
      <c r="T98">
        <v>0.44</v>
      </c>
      <c r="U98" s="2">
        <v>661930.80000000005</v>
      </c>
      <c r="V98">
        <v>37.61</v>
      </c>
      <c r="W98">
        <v>62.02</v>
      </c>
      <c r="X98">
        <v>0.37</v>
      </c>
      <c r="Z98">
        <v>39.36</v>
      </c>
      <c r="AA98">
        <v>8.9600000000000009</v>
      </c>
      <c r="AB98">
        <v>10.09</v>
      </c>
      <c r="AC98">
        <v>17.739999999999998</v>
      </c>
      <c r="AD98">
        <v>23.85</v>
      </c>
      <c r="AE98">
        <v>0.87</v>
      </c>
      <c r="AF98">
        <v>0.73</v>
      </c>
      <c r="AG98">
        <v>0.64</v>
      </c>
      <c r="AH98" t="s">
        <v>34</v>
      </c>
    </row>
    <row r="99" spans="2:34" x14ac:dyDescent="0.35">
      <c r="B99" t="s">
        <v>164</v>
      </c>
      <c r="E99" t="s">
        <v>146</v>
      </c>
      <c r="F99" t="s">
        <v>147</v>
      </c>
      <c r="G99" s="1">
        <v>42030</v>
      </c>
      <c r="H99">
        <v>2.52</v>
      </c>
      <c r="I99">
        <v>-17.579999999999998</v>
      </c>
      <c r="J99">
        <v>3</v>
      </c>
      <c r="K99">
        <v>5</v>
      </c>
      <c r="L99">
        <v>-3.09</v>
      </c>
      <c r="M99">
        <v>-34.270000000000003</v>
      </c>
      <c r="N99">
        <v>-40.83</v>
      </c>
      <c r="O99">
        <v>0.23</v>
      </c>
      <c r="P99">
        <v>16.649999999999999</v>
      </c>
      <c r="Q99">
        <v>-26.43</v>
      </c>
      <c r="R99" s="2">
        <v>1815.3</v>
      </c>
      <c r="S99">
        <v>0.97</v>
      </c>
      <c r="T99">
        <v>1.36</v>
      </c>
      <c r="U99" s="2">
        <v>945752.95</v>
      </c>
      <c r="V99">
        <v>25.94</v>
      </c>
      <c r="W99">
        <v>58.2</v>
      </c>
      <c r="X99">
        <v>15.3</v>
      </c>
      <c r="Y99">
        <v>0.56000000000000005</v>
      </c>
      <c r="Z99">
        <v>47.43</v>
      </c>
      <c r="AA99">
        <v>11.12</v>
      </c>
      <c r="AB99">
        <v>17.7</v>
      </c>
      <c r="AC99">
        <v>10.6</v>
      </c>
      <c r="AD99">
        <v>13.15</v>
      </c>
      <c r="AE99">
        <v>0.85</v>
      </c>
      <c r="AF99">
        <v>0.79</v>
      </c>
      <c r="AG99">
        <v>0.63</v>
      </c>
      <c r="AH99" t="s">
        <v>34</v>
      </c>
    </row>
    <row r="100" spans="2:34" x14ac:dyDescent="0.35">
      <c r="B100" t="s">
        <v>165</v>
      </c>
      <c r="E100" t="s">
        <v>166</v>
      </c>
      <c r="F100" t="s">
        <v>167</v>
      </c>
      <c r="G100" s="1">
        <v>42057</v>
      </c>
      <c r="H100">
        <v>9.48</v>
      </c>
      <c r="I100">
        <v>4.13</v>
      </c>
      <c r="J100">
        <v>4</v>
      </c>
      <c r="K100">
        <v>5</v>
      </c>
      <c r="L100">
        <v>0.94</v>
      </c>
      <c r="M100">
        <v>-6.45</v>
      </c>
      <c r="N100">
        <v>-5.05</v>
      </c>
      <c r="O100">
        <v>0.71</v>
      </c>
      <c r="P100">
        <v>20.09</v>
      </c>
      <c r="Q100">
        <v>-20.66</v>
      </c>
      <c r="R100" s="2">
        <v>1101.31</v>
      </c>
      <c r="S100">
        <v>0.85</v>
      </c>
      <c r="T100">
        <v>0.47</v>
      </c>
      <c r="U100" s="2">
        <v>488059.7</v>
      </c>
      <c r="V100">
        <v>10.57</v>
      </c>
      <c r="W100">
        <v>71.98</v>
      </c>
      <c r="X100">
        <v>17.45</v>
      </c>
      <c r="Z100">
        <v>50.05</v>
      </c>
      <c r="AA100">
        <v>9.6999999999999993</v>
      </c>
      <c r="AB100">
        <v>7.79</v>
      </c>
      <c r="AC100">
        <v>20.88</v>
      </c>
      <c r="AD100">
        <v>11.58</v>
      </c>
      <c r="AE100">
        <v>0.8</v>
      </c>
      <c r="AF100">
        <v>0.84</v>
      </c>
      <c r="AG100">
        <v>0.73</v>
      </c>
      <c r="AH100" t="s">
        <v>34</v>
      </c>
    </row>
    <row r="101" spans="2:34" x14ac:dyDescent="0.35">
      <c r="B101" t="s">
        <v>168</v>
      </c>
      <c r="E101" t="s">
        <v>48</v>
      </c>
      <c r="F101" t="s">
        <v>49</v>
      </c>
      <c r="G101" s="1">
        <v>42069</v>
      </c>
      <c r="H101">
        <v>-4.7300000000000004</v>
      </c>
      <c r="I101">
        <v>-4.42</v>
      </c>
      <c r="J101">
        <v>4</v>
      </c>
      <c r="K101">
        <v>4</v>
      </c>
      <c r="L101">
        <v>-10.51</v>
      </c>
      <c r="M101">
        <v>-20.63</v>
      </c>
      <c r="N101">
        <v>-18.68</v>
      </c>
      <c r="O101">
        <v>0.22</v>
      </c>
      <c r="P101">
        <v>15.44</v>
      </c>
      <c r="Q101">
        <v>-16.440000000000001</v>
      </c>
      <c r="R101">
        <v>930.05</v>
      </c>
      <c r="S101">
        <v>0.23</v>
      </c>
      <c r="T101">
        <v>0.26</v>
      </c>
      <c r="U101" s="2">
        <v>551198.31000000006</v>
      </c>
      <c r="V101">
        <v>39.39</v>
      </c>
      <c r="W101">
        <v>59.74</v>
      </c>
      <c r="X101">
        <v>0.87</v>
      </c>
      <c r="Z101">
        <v>48.72</v>
      </c>
      <c r="AA101">
        <v>16.64</v>
      </c>
      <c r="AB101">
        <v>8.14</v>
      </c>
      <c r="AC101">
        <v>9.01</v>
      </c>
      <c r="AD101">
        <v>17.5</v>
      </c>
      <c r="AE101">
        <v>0.87</v>
      </c>
      <c r="AF101">
        <v>0.84</v>
      </c>
      <c r="AG101">
        <v>0.69</v>
      </c>
      <c r="AH101" t="s">
        <v>34</v>
      </c>
    </row>
    <row r="102" spans="2:34" x14ac:dyDescent="0.35">
      <c r="B102" t="s">
        <v>169</v>
      </c>
      <c r="E102" t="s">
        <v>170</v>
      </c>
      <c r="F102" t="s">
        <v>171</v>
      </c>
      <c r="G102" s="1">
        <v>42126</v>
      </c>
      <c r="H102">
        <v>14.03</v>
      </c>
      <c r="I102">
        <v>29.62</v>
      </c>
      <c r="J102">
        <v>3</v>
      </c>
      <c r="K102">
        <v>2</v>
      </c>
      <c r="L102">
        <v>8.44</v>
      </c>
      <c r="M102">
        <v>12.98</v>
      </c>
      <c r="N102">
        <v>10.33</v>
      </c>
      <c r="O102">
        <v>0.72</v>
      </c>
      <c r="P102">
        <v>17.88</v>
      </c>
      <c r="Q102">
        <v>-12.91</v>
      </c>
      <c r="R102">
        <v>120.12</v>
      </c>
      <c r="S102">
        <v>1.1000000000000001</v>
      </c>
      <c r="T102">
        <v>3.25</v>
      </c>
      <c r="U102" s="2">
        <v>5012763.34</v>
      </c>
      <c r="W102">
        <v>1.2</v>
      </c>
      <c r="X102">
        <v>41.04</v>
      </c>
      <c r="Y102">
        <v>57.76</v>
      </c>
      <c r="Z102">
        <v>22.18</v>
      </c>
      <c r="AA102">
        <v>19.29</v>
      </c>
      <c r="AB102">
        <v>4.3600000000000003</v>
      </c>
      <c r="AC102">
        <v>34.65</v>
      </c>
      <c r="AD102">
        <v>19.510000000000002</v>
      </c>
      <c r="AE102">
        <v>0.71</v>
      </c>
      <c r="AF102">
        <v>0.74</v>
      </c>
      <c r="AG102">
        <v>0.83</v>
      </c>
      <c r="AH102" t="s">
        <v>34</v>
      </c>
    </row>
    <row r="103" spans="2:34" x14ac:dyDescent="0.35">
      <c r="B103" t="s">
        <v>172</v>
      </c>
      <c r="E103" t="s">
        <v>173</v>
      </c>
      <c r="F103" t="s">
        <v>174</v>
      </c>
      <c r="G103" s="1">
        <v>42192</v>
      </c>
      <c r="H103">
        <v>4.0599999999999996</v>
      </c>
      <c r="I103">
        <v>-7.14</v>
      </c>
      <c r="J103">
        <v>3</v>
      </c>
      <c r="K103">
        <v>5</v>
      </c>
      <c r="L103">
        <v>-4.49</v>
      </c>
      <c r="M103">
        <v>-17.73</v>
      </c>
      <c r="N103">
        <v>-25.49</v>
      </c>
      <c r="O103">
        <v>0.37</v>
      </c>
      <c r="P103">
        <v>19.88</v>
      </c>
      <c r="Q103">
        <v>-24.75</v>
      </c>
      <c r="R103">
        <v>832.65</v>
      </c>
      <c r="S103">
        <v>0.89</v>
      </c>
      <c r="T103">
        <v>0.9</v>
      </c>
      <c r="U103" s="2">
        <v>340425.26</v>
      </c>
      <c r="V103">
        <v>29.81</v>
      </c>
      <c r="W103">
        <v>65.489999999999995</v>
      </c>
      <c r="X103">
        <v>4.47</v>
      </c>
      <c r="Y103">
        <v>0.22</v>
      </c>
      <c r="Z103">
        <v>49.58</v>
      </c>
      <c r="AA103">
        <v>10.220000000000001</v>
      </c>
      <c r="AB103">
        <v>8.19</v>
      </c>
      <c r="AC103">
        <v>10.18</v>
      </c>
      <c r="AD103">
        <v>21.83</v>
      </c>
      <c r="AE103">
        <v>0.83</v>
      </c>
      <c r="AF103">
        <v>0.87</v>
      </c>
      <c r="AG103">
        <v>0.7</v>
      </c>
      <c r="AH103" t="s">
        <v>34</v>
      </c>
    </row>
    <row r="104" spans="2:34" x14ac:dyDescent="0.35">
      <c r="B104" t="s">
        <v>175</v>
      </c>
      <c r="E104" t="s">
        <v>170</v>
      </c>
      <c r="F104" t="s">
        <v>171</v>
      </c>
      <c r="G104" s="1">
        <v>42187</v>
      </c>
      <c r="H104">
        <v>-5.26</v>
      </c>
      <c r="I104">
        <v>-12.18</v>
      </c>
      <c r="J104">
        <v>4</v>
      </c>
      <c r="K104">
        <v>4</v>
      </c>
      <c r="L104">
        <v>-10.87</v>
      </c>
      <c r="M104">
        <v>-28.87</v>
      </c>
      <c r="N104">
        <v>-48.56</v>
      </c>
      <c r="O104">
        <v>0.06</v>
      </c>
      <c r="P104">
        <v>14.9</v>
      </c>
      <c r="Q104">
        <v>-25.99</v>
      </c>
      <c r="R104">
        <v>532.58000000000004</v>
      </c>
      <c r="S104">
        <v>0.59</v>
      </c>
      <c r="T104">
        <v>1.01</v>
      </c>
      <c r="U104" s="2">
        <v>240265.95</v>
      </c>
      <c r="V104">
        <v>45.39</v>
      </c>
      <c r="W104">
        <v>51.71</v>
      </c>
      <c r="X104">
        <v>2.9</v>
      </c>
      <c r="Z104">
        <v>47.53</v>
      </c>
      <c r="AA104">
        <v>19.079999999999998</v>
      </c>
      <c r="AB104">
        <v>2.5299999999999998</v>
      </c>
      <c r="AC104">
        <v>12.01</v>
      </c>
      <c r="AD104">
        <v>18.850000000000001</v>
      </c>
      <c r="AE104">
        <v>0.78</v>
      </c>
      <c r="AF104">
        <v>0.83</v>
      </c>
      <c r="AG104">
        <v>0.65</v>
      </c>
      <c r="AH104" t="s">
        <v>34</v>
      </c>
    </row>
    <row r="105" spans="2:34" x14ac:dyDescent="0.35">
      <c r="B105" t="s">
        <v>176</v>
      </c>
      <c r="E105" t="s">
        <v>177</v>
      </c>
      <c r="F105" t="s">
        <v>178</v>
      </c>
      <c r="G105" s="1">
        <v>42220</v>
      </c>
      <c r="H105">
        <v>-0.55000000000000004</v>
      </c>
      <c r="I105">
        <v>9.2899999999999991</v>
      </c>
      <c r="J105">
        <v>1</v>
      </c>
      <c r="K105">
        <v>1</v>
      </c>
      <c r="L105">
        <v>-6.16</v>
      </c>
      <c r="M105">
        <v>-7.4</v>
      </c>
      <c r="N105">
        <v>-8.1300000000000008</v>
      </c>
      <c r="O105">
        <v>0.94</v>
      </c>
      <c r="P105">
        <v>9.4</v>
      </c>
      <c r="Q105">
        <v>-10.33</v>
      </c>
      <c r="R105">
        <v>722.01</v>
      </c>
      <c r="S105">
        <v>0.39</v>
      </c>
      <c r="T105">
        <v>1.79</v>
      </c>
      <c r="U105" s="2">
        <v>12154345.66</v>
      </c>
      <c r="AH105" t="s">
        <v>34</v>
      </c>
    </row>
    <row r="106" spans="2:34" x14ac:dyDescent="0.35">
      <c r="B106" t="s">
        <v>179</v>
      </c>
      <c r="E106" t="s">
        <v>166</v>
      </c>
      <c r="F106" t="s">
        <v>167</v>
      </c>
      <c r="G106" s="1">
        <v>42206</v>
      </c>
      <c r="H106">
        <v>0.24</v>
      </c>
      <c r="I106">
        <v>-3.74</v>
      </c>
      <c r="J106">
        <v>4</v>
      </c>
      <c r="K106">
        <v>5</v>
      </c>
      <c r="L106">
        <v>-2.5499999999999998</v>
      </c>
      <c r="M106">
        <v>-17.54</v>
      </c>
      <c r="N106">
        <v>-19.010000000000002</v>
      </c>
      <c r="O106">
        <v>0.79</v>
      </c>
      <c r="P106">
        <v>16.190000000000001</v>
      </c>
      <c r="Q106">
        <v>-15.08</v>
      </c>
      <c r="R106">
        <v>456.49</v>
      </c>
      <c r="S106">
        <v>1.05</v>
      </c>
      <c r="T106">
        <v>1.98</v>
      </c>
      <c r="U106" s="2">
        <v>209633.81</v>
      </c>
      <c r="V106">
        <v>1.22</v>
      </c>
      <c r="W106">
        <v>20.71</v>
      </c>
      <c r="X106">
        <v>42.25</v>
      </c>
      <c r="Y106">
        <v>35.81</v>
      </c>
      <c r="Z106">
        <v>49.9</v>
      </c>
      <c r="AA106">
        <v>15.3</v>
      </c>
      <c r="AB106">
        <v>19.54</v>
      </c>
      <c r="AC106">
        <v>7.24</v>
      </c>
      <c r="AD106">
        <v>8.02</v>
      </c>
      <c r="AE106">
        <v>0.82</v>
      </c>
      <c r="AF106">
        <v>0.9</v>
      </c>
      <c r="AG106">
        <v>0.86</v>
      </c>
      <c r="AH106" t="s">
        <v>180</v>
      </c>
    </row>
    <row r="107" spans="2:34" x14ac:dyDescent="0.35">
      <c r="B107" t="s">
        <v>181</v>
      </c>
      <c r="E107" t="s">
        <v>32</v>
      </c>
      <c r="F107" t="s">
        <v>33</v>
      </c>
      <c r="G107" s="1">
        <v>42248</v>
      </c>
      <c r="H107">
        <v>-1.03</v>
      </c>
      <c r="I107">
        <v>11.75</v>
      </c>
      <c r="J107">
        <v>1</v>
      </c>
      <c r="K107">
        <v>2</v>
      </c>
      <c r="L107">
        <v>-7.16</v>
      </c>
      <c r="M107">
        <v>-7.26</v>
      </c>
      <c r="N107">
        <v>-9.7100000000000009</v>
      </c>
      <c r="O107">
        <v>1.17</v>
      </c>
      <c r="P107">
        <v>11.71</v>
      </c>
      <c r="Q107">
        <v>-10.85</v>
      </c>
      <c r="R107">
        <v>54.82</v>
      </c>
      <c r="S107">
        <v>0.55000000000000004</v>
      </c>
      <c r="T107">
        <v>1.87</v>
      </c>
      <c r="U107" s="2">
        <v>18430921.149999999</v>
      </c>
      <c r="V107">
        <v>0.23</v>
      </c>
      <c r="X107">
        <v>10.9</v>
      </c>
      <c r="Y107">
        <v>88.87</v>
      </c>
      <c r="Z107">
        <v>32.049999999999997</v>
      </c>
      <c r="AA107">
        <v>46.25</v>
      </c>
      <c r="AB107">
        <v>3.22</v>
      </c>
      <c r="AC107">
        <v>1.95</v>
      </c>
      <c r="AD107">
        <v>16.53</v>
      </c>
      <c r="AE107">
        <v>0.75</v>
      </c>
      <c r="AF107">
        <v>0.36</v>
      </c>
      <c r="AG107">
        <v>0.88</v>
      </c>
      <c r="AH107" t="s">
        <v>34</v>
      </c>
    </row>
    <row r="108" spans="2:34" x14ac:dyDescent="0.35">
      <c r="B108" t="s">
        <v>182</v>
      </c>
      <c r="E108" t="s">
        <v>173</v>
      </c>
      <c r="F108" t="s">
        <v>174</v>
      </c>
      <c r="G108" s="1">
        <v>42251</v>
      </c>
      <c r="H108">
        <v>1.41</v>
      </c>
      <c r="I108">
        <v>9.23</v>
      </c>
      <c r="J108">
        <v>1</v>
      </c>
      <c r="K108">
        <v>3</v>
      </c>
      <c r="L108">
        <v>-4.72</v>
      </c>
      <c r="M108">
        <v>-9.7799999999999994</v>
      </c>
      <c r="N108">
        <v>-13.55</v>
      </c>
      <c r="O108">
        <v>0.88</v>
      </c>
      <c r="P108">
        <v>9.5299999999999994</v>
      </c>
      <c r="Q108">
        <v>-10.07</v>
      </c>
      <c r="R108">
        <v>156.69999999999999</v>
      </c>
      <c r="S108">
        <v>0.55000000000000004</v>
      </c>
      <c r="T108">
        <v>3.31</v>
      </c>
      <c r="U108" s="2">
        <v>5099996.68</v>
      </c>
      <c r="V108">
        <v>0.43</v>
      </c>
      <c r="W108">
        <v>7.23</v>
      </c>
      <c r="X108">
        <v>37.58</v>
      </c>
      <c r="Y108">
        <v>54.77</v>
      </c>
      <c r="Z108">
        <v>14.73</v>
      </c>
      <c r="AA108">
        <v>30.56</v>
      </c>
      <c r="AB108">
        <v>10.87</v>
      </c>
      <c r="AC108">
        <v>16.23</v>
      </c>
      <c r="AD108">
        <v>27.61</v>
      </c>
      <c r="AE108">
        <v>0.81</v>
      </c>
      <c r="AF108">
        <v>0.69</v>
      </c>
      <c r="AG108">
        <v>0.8</v>
      </c>
      <c r="AH108" t="s">
        <v>34</v>
      </c>
    </row>
    <row r="109" spans="2:34" x14ac:dyDescent="0.35">
      <c r="B109" t="s">
        <v>183</v>
      </c>
      <c r="E109" t="s">
        <v>184</v>
      </c>
      <c r="F109" t="s">
        <v>185</v>
      </c>
      <c r="G109" s="1">
        <v>42242</v>
      </c>
      <c r="H109">
        <v>12.08</v>
      </c>
      <c r="I109">
        <v>15.69</v>
      </c>
      <c r="J109">
        <v>3</v>
      </c>
      <c r="K109">
        <v>3</v>
      </c>
      <c r="L109">
        <v>6.47</v>
      </c>
      <c r="M109">
        <v>-1</v>
      </c>
      <c r="N109">
        <v>11.07</v>
      </c>
      <c r="O109">
        <v>0.85</v>
      </c>
      <c r="P109">
        <v>19.16</v>
      </c>
      <c r="Q109">
        <v>-15.14</v>
      </c>
      <c r="R109">
        <v>540.41</v>
      </c>
      <c r="S109">
        <v>1.26</v>
      </c>
      <c r="T109">
        <v>3</v>
      </c>
      <c r="U109" s="2">
        <v>11113954.35</v>
      </c>
      <c r="V109">
        <v>0.3</v>
      </c>
      <c r="W109">
        <v>1.0900000000000001</v>
      </c>
      <c r="X109">
        <v>44.87</v>
      </c>
      <c r="Y109">
        <v>53.74</v>
      </c>
      <c r="Z109">
        <v>19.37</v>
      </c>
      <c r="AA109">
        <v>12.17</v>
      </c>
      <c r="AB109">
        <v>4.84</v>
      </c>
      <c r="AD109">
        <v>63.62</v>
      </c>
      <c r="AE109">
        <v>0.6</v>
      </c>
      <c r="AF109">
        <v>0.73</v>
      </c>
      <c r="AG109">
        <v>0.82</v>
      </c>
      <c r="AH109" t="s">
        <v>34</v>
      </c>
    </row>
    <row r="110" spans="2:34" x14ac:dyDescent="0.35">
      <c r="B110" t="s">
        <v>186</v>
      </c>
      <c r="E110" t="s">
        <v>184</v>
      </c>
      <c r="F110" t="s">
        <v>185</v>
      </c>
      <c r="G110" s="1">
        <v>42226</v>
      </c>
      <c r="H110">
        <v>24.02</v>
      </c>
      <c r="I110">
        <v>15.93</v>
      </c>
      <c r="J110">
        <v>4</v>
      </c>
      <c r="K110">
        <v>5</v>
      </c>
      <c r="L110">
        <v>18.72</v>
      </c>
      <c r="M110">
        <v>1.93</v>
      </c>
      <c r="N110">
        <v>24.78</v>
      </c>
      <c r="O110">
        <v>0.56000000000000005</v>
      </c>
      <c r="P110">
        <v>27.35</v>
      </c>
      <c r="Q110">
        <v>-25.83</v>
      </c>
      <c r="R110">
        <v>761.74</v>
      </c>
      <c r="S110">
        <v>1.36</v>
      </c>
      <c r="T110">
        <v>1.83</v>
      </c>
      <c r="U110" s="2">
        <v>641581.88</v>
      </c>
      <c r="V110">
        <v>7.17</v>
      </c>
      <c r="W110">
        <v>48.78</v>
      </c>
      <c r="X110">
        <v>28.51</v>
      </c>
      <c r="Y110">
        <v>15.54</v>
      </c>
      <c r="Z110">
        <v>24.4</v>
      </c>
      <c r="AA110">
        <v>22.22</v>
      </c>
      <c r="AB110">
        <v>4.13</v>
      </c>
      <c r="AC110">
        <v>2.79</v>
      </c>
      <c r="AD110">
        <v>46.46</v>
      </c>
      <c r="AE110">
        <v>0.57999999999999996</v>
      </c>
      <c r="AF110">
        <v>0.83</v>
      </c>
      <c r="AG110">
        <v>0.79</v>
      </c>
      <c r="AH110" t="s">
        <v>34</v>
      </c>
    </row>
    <row r="111" spans="2:34" x14ac:dyDescent="0.35">
      <c r="B111" t="s">
        <v>187</v>
      </c>
      <c r="E111" t="s">
        <v>173</v>
      </c>
      <c r="F111" t="s">
        <v>174</v>
      </c>
      <c r="G111" s="1">
        <v>42251</v>
      </c>
      <c r="H111">
        <v>2.56</v>
      </c>
      <c r="I111">
        <v>-8.39</v>
      </c>
      <c r="J111">
        <v>3</v>
      </c>
      <c r="K111">
        <v>5</v>
      </c>
      <c r="L111">
        <v>-5.99</v>
      </c>
      <c r="M111">
        <v>-18.98</v>
      </c>
      <c r="N111">
        <v>-30.85</v>
      </c>
      <c r="O111">
        <v>0.18</v>
      </c>
      <c r="P111">
        <v>21.91</v>
      </c>
      <c r="Q111">
        <v>-24.54</v>
      </c>
      <c r="R111">
        <v>449.02</v>
      </c>
      <c r="S111">
        <v>0.87</v>
      </c>
      <c r="T111">
        <v>0.47</v>
      </c>
      <c r="U111" s="2">
        <v>483038.61</v>
      </c>
      <c r="V111">
        <v>21.45</v>
      </c>
      <c r="W111">
        <v>70.8</v>
      </c>
      <c r="X111">
        <v>7.63</v>
      </c>
      <c r="Y111">
        <v>0.12</v>
      </c>
      <c r="Z111">
        <v>26.88</v>
      </c>
      <c r="AA111">
        <v>21.18</v>
      </c>
      <c r="AB111">
        <v>8.7100000000000009</v>
      </c>
      <c r="AC111">
        <v>14.09</v>
      </c>
      <c r="AD111">
        <v>29.14</v>
      </c>
      <c r="AE111">
        <v>0.87</v>
      </c>
      <c r="AF111">
        <v>0.76</v>
      </c>
      <c r="AG111">
        <v>0.72</v>
      </c>
      <c r="AH111" t="s">
        <v>34</v>
      </c>
    </row>
    <row r="112" spans="2:34" x14ac:dyDescent="0.35">
      <c r="B112" t="s">
        <v>188</v>
      </c>
      <c r="E112" t="s">
        <v>189</v>
      </c>
      <c r="F112" t="s">
        <v>190</v>
      </c>
      <c r="G112" s="1">
        <v>42265</v>
      </c>
      <c r="H112">
        <v>5.16</v>
      </c>
      <c r="I112">
        <v>20.74</v>
      </c>
      <c r="J112">
        <v>1</v>
      </c>
      <c r="K112">
        <v>3</v>
      </c>
      <c r="L112">
        <v>-0.45</v>
      </c>
      <c r="M112">
        <v>4.05</v>
      </c>
      <c r="N112">
        <v>1.88</v>
      </c>
      <c r="O112">
        <v>1.01</v>
      </c>
      <c r="P112">
        <v>9.64</v>
      </c>
      <c r="Q112">
        <v>-5.49</v>
      </c>
      <c r="R112">
        <v>58.37</v>
      </c>
      <c r="S112">
        <v>0.57999999999999996</v>
      </c>
      <c r="T112">
        <v>1.51</v>
      </c>
      <c r="U112" s="2">
        <v>6562602.3099999996</v>
      </c>
      <c r="V112">
        <v>0.81</v>
      </c>
      <c r="W112">
        <v>16.68</v>
      </c>
      <c r="X112">
        <v>54.54</v>
      </c>
      <c r="Y112">
        <v>27.97</v>
      </c>
      <c r="Z112">
        <v>34.78</v>
      </c>
      <c r="AA112">
        <v>20.71</v>
      </c>
      <c r="AB112">
        <v>24.84</v>
      </c>
      <c r="AC112">
        <v>0.36</v>
      </c>
      <c r="AD112">
        <v>19.32</v>
      </c>
      <c r="AE112">
        <v>0.71</v>
      </c>
      <c r="AF112">
        <v>0.82</v>
      </c>
      <c r="AG112">
        <v>0.78</v>
      </c>
      <c r="AH112" t="s">
        <v>34</v>
      </c>
    </row>
    <row r="113" spans="2:34" x14ac:dyDescent="0.35">
      <c r="B113" t="s">
        <v>191</v>
      </c>
      <c r="E113" t="s">
        <v>32</v>
      </c>
      <c r="F113" t="s">
        <v>33</v>
      </c>
      <c r="G113" s="1">
        <v>42300</v>
      </c>
      <c r="H113">
        <v>12.96</v>
      </c>
      <c r="I113">
        <v>11.32</v>
      </c>
      <c r="J113">
        <v>2</v>
      </c>
      <c r="K113">
        <v>4</v>
      </c>
      <c r="L113">
        <v>6.83</v>
      </c>
      <c r="M113">
        <v>-7.68</v>
      </c>
      <c r="N113">
        <v>-15.81</v>
      </c>
      <c r="O113">
        <v>0.67</v>
      </c>
      <c r="P113">
        <v>17.46</v>
      </c>
      <c r="Q113">
        <v>-16.73</v>
      </c>
      <c r="R113">
        <v>343.43</v>
      </c>
      <c r="S113">
        <v>1.0900000000000001</v>
      </c>
      <c r="T113">
        <v>4.28</v>
      </c>
      <c r="U113" s="2">
        <v>1167183.74</v>
      </c>
      <c r="V113">
        <v>3.9</v>
      </c>
      <c r="W113">
        <v>33.21</v>
      </c>
      <c r="X113">
        <v>26.23</v>
      </c>
      <c r="Y113">
        <v>36.659999999999997</v>
      </c>
      <c r="Z113">
        <v>43.45</v>
      </c>
      <c r="AA113">
        <v>21.39</v>
      </c>
      <c r="AB113">
        <v>6.35</v>
      </c>
      <c r="AC113">
        <v>14.81</v>
      </c>
      <c r="AD113">
        <v>13.99</v>
      </c>
      <c r="AE113">
        <v>0.65</v>
      </c>
      <c r="AF113">
        <v>0.61</v>
      </c>
      <c r="AG113">
        <v>0.81</v>
      </c>
      <c r="AH113" t="s">
        <v>34</v>
      </c>
    </row>
    <row r="114" spans="2:34" x14ac:dyDescent="0.35">
      <c r="B114" t="s">
        <v>192</v>
      </c>
      <c r="E114" t="s">
        <v>189</v>
      </c>
      <c r="F114" t="s">
        <v>190</v>
      </c>
      <c r="G114" s="1">
        <v>42310</v>
      </c>
      <c r="H114">
        <v>4.71</v>
      </c>
      <c r="I114">
        <v>8.7899999999999991</v>
      </c>
      <c r="J114">
        <v>3</v>
      </c>
      <c r="K114">
        <v>3</v>
      </c>
      <c r="L114">
        <v>2.82</v>
      </c>
      <c r="M114">
        <v>-3.86</v>
      </c>
      <c r="N114">
        <v>7.83</v>
      </c>
      <c r="O114">
        <v>0.27</v>
      </c>
      <c r="P114">
        <v>14.54</v>
      </c>
      <c r="Q114">
        <v>-11.49</v>
      </c>
      <c r="R114">
        <v>46.18</v>
      </c>
      <c r="S114">
        <v>0.78</v>
      </c>
      <c r="T114">
        <v>1.73</v>
      </c>
      <c r="U114" s="2">
        <v>1660298.32</v>
      </c>
      <c r="V114">
        <v>0.94</v>
      </c>
      <c r="W114">
        <v>30.85</v>
      </c>
      <c r="X114">
        <v>34.71</v>
      </c>
      <c r="Y114">
        <v>33.5</v>
      </c>
      <c r="AA114">
        <v>100</v>
      </c>
      <c r="AE114">
        <v>0.66</v>
      </c>
      <c r="AF114">
        <v>0.77</v>
      </c>
      <c r="AG114">
        <v>0.69</v>
      </c>
      <c r="AH114" t="s">
        <v>34</v>
      </c>
    </row>
    <row r="115" spans="2:34" x14ac:dyDescent="0.35">
      <c r="B115" t="s">
        <v>193</v>
      </c>
      <c r="E115" t="s">
        <v>189</v>
      </c>
      <c r="F115" t="s">
        <v>190</v>
      </c>
      <c r="G115" s="1">
        <v>42310</v>
      </c>
      <c r="H115">
        <v>-8.66</v>
      </c>
      <c r="I115">
        <v>-33.42</v>
      </c>
      <c r="J115">
        <v>5</v>
      </c>
      <c r="K115">
        <v>5</v>
      </c>
      <c r="L115">
        <v>-14.27</v>
      </c>
      <c r="M115">
        <v>-50.11</v>
      </c>
      <c r="N115">
        <v>-54.56</v>
      </c>
      <c r="O115">
        <v>0.32</v>
      </c>
      <c r="P115">
        <v>26.46</v>
      </c>
      <c r="Q115">
        <v>-38.89</v>
      </c>
      <c r="R115" s="2">
        <v>1394.22</v>
      </c>
      <c r="S115">
        <v>1.22</v>
      </c>
      <c r="T115">
        <v>0</v>
      </c>
      <c r="U115" s="2">
        <v>341886.42</v>
      </c>
      <c r="V115">
        <v>39.03</v>
      </c>
      <c r="W115">
        <v>56.37</v>
      </c>
      <c r="X115">
        <v>4.5999999999999996</v>
      </c>
      <c r="Z115">
        <v>53.38</v>
      </c>
      <c r="AA115">
        <v>13.24</v>
      </c>
      <c r="AB115">
        <v>8.57</v>
      </c>
      <c r="AC115">
        <v>8.6300000000000008</v>
      </c>
      <c r="AD115">
        <v>16.18</v>
      </c>
      <c r="AE115">
        <v>0.88</v>
      </c>
      <c r="AF115">
        <v>0.85</v>
      </c>
      <c r="AG115">
        <v>0.62</v>
      </c>
      <c r="AH115" t="s">
        <v>34</v>
      </c>
    </row>
    <row r="116" spans="2:34" x14ac:dyDescent="0.35">
      <c r="B116" t="s">
        <v>194</v>
      </c>
      <c r="E116" t="s">
        <v>195</v>
      </c>
      <c r="F116" t="s">
        <v>196</v>
      </c>
      <c r="G116" s="1">
        <v>42326</v>
      </c>
      <c r="H116">
        <v>9.2100000000000009</v>
      </c>
      <c r="I116">
        <v>9.8800000000000008</v>
      </c>
      <c r="J116">
        <v>2</v>
      </c>
      <c r="K116">
        <v>2</v>
      </c>
      <c r="L116">
        <v>3.92</v>
      </c>
      <c r="M116">
        <v>-4.13</v>
      </c>
      <c r="N116">
        <v>-2.69</v>
      </c>
      <c r="O116">
        <v>0.9</v>
      </c>
      <c r="P116">
        <v>14.2</v>
      </c>
      <c r="Q116">
        <v>-12.78</v>
      </c>
      <c r="R116">
        <v>40.72</v>
      </c>
      <c r="S116">
        <v>0.72</v>
      </c>
      <c r="T116">
        <v>2.04</v>
      </c>
      <c r="U116" s="2">
        <v>15042435.09</v>
      </c>
      <c r="V116">
        <v>0.26</v>
      </c>
      <c r="X116">
        <v>17.79</v>
      </c>
      <c r="Y116">
        <v>81.94</v>
      </c>
      <c r="AA116">
        <v>74.150000000000006</v>
      </c>
      <c r="AC116">
        <v>25.85</v>
      </c>
      <c r="AE116">
        <v>0.74</v>
      </c>
      <c r="AF116">
        <v>0.68</v>
      </c>
      <c r="AG116">
        <v>0.83</v>
      </c>
      <c r="AH116" t="s">
        <v>34</v>
      </c>
    </row>
    <row r="117" spans="2:34" x14ac:dyDescent="0.35">
      <c r="B117" t="s">
        <v>197</v>
      </c>
      <c r="E117" t="s">
        <v>170</v>
      </c>
      <c r="F117" t="s">
        <v>171</v>
      </c>
      <c r="G117" s="1">
        <v>42327</v>
      </c>
      <c r="H117">
        <v>2.41</v>
      </c>
      <c r="I117">
        <v>10.27</v>
      </c>
      <c r="J117">
        <v>2</v>
      </c>
      <c r="K117">
        <v>3</v>
      </c>
      <c r="L117">
        <v>-3.2</v>
      </c>
      <c r="M117">
        <v>-6.42</v>
      </c>
      <c r="N117">
        <v>-12.14</v>
      </c>
      <c r="O117">
        <v>0.49</v>
      </c>
      <c r="P117">
        <v>16.72</v>
      </c>
      <c r="Q117">
        <v>-12.55</v>
      </c>
      <c r="R117">
        <v>543.82000000000005</v>
      </c>
      <c r="S117">
        <v>1.0900000000000001</v>
      </c>
      <c r="T117">
        <v>2.0499999999999998</v>
      </c>
      <c r="U117" s="2">
        <v>30905279.09</v>
      </c>
      <c r="V117">
        <v>0.43</v>
      </c>
      <c r="X117">
        <v>10.61</v>
      </c>
      <c r="Y117">
        <v>88.96</v>
      </c>
      <c r="Z117">
        <v>17.510000000000002</v>
      </c>
      <c r="AA117">
        <v>6.22</v>
      </c>
      <c r="AB117">
        <v>7.48</v>
      </c>
      <c r="AC117">
        <v>5.85</v>
      </c>
      <c r="AD117">
        <v>62.94</v>
      </c>
      <c r="AE117">
        <v>0.82</v>
      </c>
      <c r="AF117">
        <v>0.49</v>
      </c>
      <c r="AG117">
        <v>0.85</v>
      </c>
      <c r="AH117" t="s">
        <v>34</v>
      </c>
    </row>
    <row r="118" spans="2:34" x14ac:dyDescent="0.35">
      <c r="B118" t="s">
        <v>198</v>
      </c>
      <c r="E118" t="s">
        <v>199</v>
      </c>
      <c r="F118" t="s">
        <v>200</v>
      </c>
      <c r="G118" s="1">
        <v>42327</v>
      </c>
      <c r="H118">
        <v>4.18</v>
      </c>
      <c r="I118">
        <v>6.91</v>
      </c>
      <c r="J118">
        <v>3</v>
      </c>
      <c r="K118">
        <v>3</v>
      </c>
      <c r="L118">
        <v>-1.1200000000000001</v>
      </c>
      <c r="M118">
        <v>-7.09</v>
      </c>
      <c r="N118">
        <v>-20.57</v>
      </c>
      <c r="O118">
        <v>0.47</v>
      </c>
      <c r="P118">
        <v>17.95</v>
      </c>
      <c r="Q118">
        <v>-14.56</v>
      </c>
      <c r="R118">
        <v>68.37</v>
      </c>
      <c r="S118">
        <v>0.63</v>
      </c>
      <c r="T118">
        <v>3.72</v>
      </c>
      <c r="U118" s="2">
        <v>9517204.5299999993</v>
      </c>
      <c r="X118">
        <v>13.02</v>
      </c>
      <c r="Y118">
        <v>86.98</v>
      </c>
      <c r="Z118">
        <v>15.95</v>
      </c>
      <c r="AA118">
        <v>84.05</v>
      </c>
      <c r="AE118">
        <v>0.69</v>
      </c>
      <c r="AF118">
        <v>0.39</v>
      </c>
      <c r="AG118">
        <v>0.64</v>
      </c>
      <c r="AH118" t="s">
        <v>34</v>
      </c>
    </row>
    <row r="119" spans="2:34" x14ac:dyDescent="0.35">
      <c r="B119" t="s">
        <v>201</v>
      </c>
      <c r="E119" t="s">
        <v>150</v>
      </c>
      <c r="F119" t="s">
        <v>151</v>
      </c>
      <c r="G119" s="1">
        <v>42348</v>
      </c>
      <c r="H119">
        <v>5.42</v>
      </c>
      <c r="I119">
        <v>23.16</v>
      </c>
      <c r="J119">
        <v>2</v>
      </c>
      <c r="K119">
        <v>1</v>
      </c>
      <c r="L119">
        <v>-0.19</v>
      </c>
      <c r="M119">
        <v>6.47</v>
      </c>
      <c r="N119">
        <v>8.7899999999999991</v>
      </c>
      <c r="O119">
        <v>1.1000000000000001</v>
      </c>
      <c r="P119">
        <v>13.53</v>
      </c>
      <c r="Q119">
        <v>-9.41</v>
      </c>
      <c r="R119">
        <v>16.100000000000001</v>
      </c>
      <c r="S119">
        <v>0.79</v>
      </c>
      <c r="T119">
        <v>1.65</v>
      </c>
      <c r="U119" s="2">
        <v>29106985.359999999</v>
      </c>
      <c r="X119">
        <v>11.18</v>
      </c>
      <c r="Y119">
        <v>88.82</v>
      </c>
      <c r="Z119">
        <v>56.85</v>
      </c>
      <c r="AA119">
        <v>35.1</v>
      </c>
      <c r="AB119">
        <v>8.0500000000000007</v>
      </c>
      <c r="AE119">
        <v>0.75</v>
      </c>
      <c r="AF119">
        <v>0.56000000000000005</v>
      </c>
      <c r="AG119">
        <v>0.86</v>
      </c>
      <c r="AH119" t="s">
        <v>34</v>
      </c>
    </row>
    <row r="120" spans="2:34" x14ac:dyDescent="0.35">
      <c r="B120" t="s">
        <v>202</v>
      </c>
      <c r="E120" t="s">
        <v>203</v>
      </c>
      <c r="F120" t="s">
        <v>204</v>
      </c>
      <c r="G120" s="1">
        <v>42351</v>
      </c>
      <c r="H120">
        <v>1.39</v>
      </c>
      <c r="I120">
        <v>20.3</v>
      </c>
      <c r="J120">
        <v>1</v>
      </c>
      <c r="K120">
        <v>2</v>
      </c>
      <c r="L120">
        <v>-4.6399999999999997</v>
      </c>
      <c r="M120">
        <v>1.57</v>
      </c>
      <c r="N120">
        <v>7.52</v>
      </c>
      <c r="O120">
        <v>1.1299999999999999</v>
      </c>
      <c r="P120">
        <v>16.09</v>
      </c>
      <c r="Q120">
        <v>-12.25</v>
      </c>
      <c r="R120">
        <v>26.71</v>
      </c>
      <c r="S120">
        <v>0.94</v>
      </c>
      <c r="T120">
        <v>0.57999999999999996</v>
      </c>
      <c r="U120" s="2">
        <v>9710911.2300000004</v>
      </c>
      <c r="V120">
        <v>0.05</v>
      </c>
      <c r="W120">
        <v>3.21</v>
      </c>
      <c r="X120">
        <v>45.69</v>
      </c>
      <c r="Y120">
        <v>51.04</v>
      </c>
      <c r="Z120">
        <v>34.39</v>
      </c>
      <c r="AA120">
        <v>21.78</v>
      </c>
      <c r="AB120">
        <v>2.29</v>
      </c>
      <c r="AC120">
        <v>5.31</v>
      </c>
      <c r="AD120">
        <v>36.229999999999997</v>
      </c>
      <c r="AE120">
        <v>0.76</v>
      </c>
      <c r="AF120">
        <v>0.37</v>
      </c>
      <c r="AG120">
        <v>0.92</v>
      </c>
      <c r="AH120" t="s">
        <v>34</v>
      </c>
    </row>
    <row r="121" spans="2:34" x14ac:dyDescent="0.35">
      <c r="B121" t="s">
        <v>205</v>
      </c>
      <c r="E121" t="s">
        <v>203</v>
      </c>
      <c r="F121" t="s">
        <v>204</v>
      </c>
      <c r="G121" s="1">
        <v>42351</v>
      </c>
      <c r="H121">
        <v>1.24</v>
      </c>
      <c r="I121">
        <v>22.05</v>
      </c>
      <c r="J121">
        <v>1</v>
      </c>
      <c r="K121">
        <v>3</v>
      </c>
      <c r="L121">
        <v>-4.79</v>
      </c>
      <c r="M121">
        <v>3.32</v>
      </c>
      <c r="N121">
        <v>4.79</v>
      </c>
      <c r="O121">
        <v>1.39</v>
      </c>
      <c r="P121">
        <v>11.98</v>
      </c>
      <c r="Q121">
        <v>-10.86</v>
      </c>
      <c r="R121">
        <v>18.170000000000002</v>
      </c>
      <c r="S121">
        <v>0.73</v>
      </c>
      <c r="T121">
        <v>1.83</v>
      </c>
      <c r="U121" s="2">
        <v>3831376.35</v>
      </c>
      <c r="V121">
        <v>0.04</v>
      </c>
      <c r="W121">
        <v>0.87</v>
      </c>
      <c r="X121">
        <v>40.159999999999997</v>
      </c>
      <c r="Y121">
        <v>58.93</v>
      </c>
      <c r="Z121">
        <v>33.909999999999997</v>
      </c>
      <c r="AA121">
        <v>11.1</v>
      </c>
      <c r="AB121">
        <v>10.99</v>
      </c>
      <c r="AC121">
        <v>21.72</v>
      </c>
      <c r="AD121">
        <v>22.29</v>
      </c>
      <c r="AE121">
        <v>0.75</v>
      </c>
      <c r="AF121">
        <v>0.51</v>
      </c>
      <c r="AG121">
        <v>0.81</v>
      </c>
      <c r="AH121" t="s">
        <v>34</v>
      </c>
    </row>
    <row r="122" spans="2:34" x14ac:dyDescent="0.35">
      <c r="B122" t="s">
        <v>206</v>
      </c>
      <c r="E122" t="s">
        <v>203</v>
      </c>
      <c r="F122" t="s">
        <v>204</v>
      </c>
      <c r="G122" s="1">
        <v>42351</v>
      </c>
      <c r="H122">
        <v>8.02</v>
      </c>
      <c r="I122">
        <v>12.61</v>
      </c>
      <c r="J122">
        <v>1</v>
      </c>
      <c r="K122">
        <v>3</v>
      </c>
      <c r="L122">
        <v>2</v>
      </c>
      <c r="M122">
        <v>-6.13</v>
      </c>
      <c r="N122">
        <v>-9.3800000000000008</v>
      </c>
      <c r="O122">
        <v>0.75</v>
      </c>
      <c r="P122">
        <v>13.82</v>
      </c>
      <c r="Q122">
        <v>-12.72</v>
      </c>
      <c r="R122">
        <v>47.54</v>
      </c>
      <c r="S122">
        <v>0.96</v>
      </c>
      <c r="T122">
        <v>2.4900000000000002</v>
      </c>
      <c r="U122" s="2">
        <v>7118428.2400000002</v>
      </c>
      <c r="V122">
        <v>0.75</v>
      </c>
      <c r="W122">
        <v>0.98</v>
      </c>
      <c r="X122">
        <v>59.77</v>
      </c>
      <c r="Y122">
        <v>38.5</v>
      </c>
      <c r="Z122">
        <v>33.01</v>
      </c>
      <c r="AA122">
        <v>19.489999999999998</v>
      </c>
      <c r="AB122">
        <v>9.3000000000000007</v>
      </c>
      <c r="AC122">
        <v>19.23</v>
      </c>
      <c r="AD122">
        <v>18.97</v>
      </c>
      <c r="AE122">
        <v>0.71</v>
      </c>
      <c r="AF122">
        <v>0.57999999999999996</v>
      </c>
      <c r="AG122">
        <v>0.66</v>
      </c>
      <c r="AH122" t="s">
        <v>34</v>
      </c>
    </row>
    <row r="123" spans="2:34" x14ac:dyDescent="0.35">
      <c r="B123" t="s">
        <v>207</v>
      </c>
      <c r="E123" t="s">
        <v>203</v>
      </c>
      <c r="F123" t="s">
        <v>204</v>
      </c>
      <c r="G123" s="1">
        <v>42351</v>
      </c>
      <c r="H123">
        <v>10.4</v>
      </c>
      <c r="I123">
        <v>9.33</v>
      </c>
      <c r="J123">
        <v>3</v>
      </c>
      <c r="K123">
        <v>3</v>
      </c>
      <c r="L123">
        <v>4.37</v>
      </c>
      <c r="M123">
        <v>-9.41</v>
      </c>
      <c r="N123">
        <v>-15.36</v>
      </c>
      <c r="O123">
        <v>0.64</v>
      </c>
      <c r="P123">
        <v>18.66</v>
      </c>
      <c r="Q123">
        <v>-14.89</v>
      </c>
      <c r="R123">
        <v>33.49</v>
      </c>
      <c r="S123">
        <v>1.29</v>
      </c>
      <c r="T123">
        <v>2.96</v>
      </c>
      <c r="U123" s="2">
        <v>6805826.71</v>
      </c>
      <c r="V123">
        <v>0.08</v>
      </c>
      <c r="W123">
        <v>10.47</v>
      </c>
      <c r="X123">
        <v>54.78</v>
      </c>
      <c r="Y123">
        <v>34.67</v>
      </c>
      <c r="Z123">
        <v>33.840000000000003</v>
      </c>
      <c r="AA123">
        <v>20.12</v>
      </c>
      <c r="AB123">
        <v>6.71</v>
      </c>
      <c r="AC123">
        <v>9.0500000000000007</v>
      </c>
      <c r="AD123">
        <v>30.29</v>
      </c>
      <c r="AE123">
        <v>0.67</v>
      </c>
      <c r="AF123">
        <v>0.76</v>
      </c>
      <c r="AG123">
        <v>0.76</v>
      </c>
      <c r="AH123" t="s">
        <v>34</v>
      </c>
    </row>
    <row r="124" spans="2:34" x14ac:dyDescent="0.35">
      <c r="B124" t="s">
        <v>208</v>
      </c>
      <c r="E124" t="s">
        <v>203</v>
      </c>
      <c r="F124" t="s">
        <v>204</v>
      </c>
      <c r="G124" s="1">
        <v>42351</v>
      </c>
      <c r="H124">
        <v>-4.51</v>
      </c>
      <c r="I124">
        <v>7.26</v>
      </c>
      <c r="J124">
        <v>2</v>
      </c>
      <c r="K124">
        <v>3</v>
      </c>
      <c r="L124">
        <v>-10.53</v>
      </c>
      <c r="M124">
        <v>-11.47</v>
      </c>
      <c r="N124">
        <v>-21.66</v>
      </c>
      <c r="O124">
        <v>0.56999999999999995</v>
      </c>
      <c r="P124">
        <v>20.22</v>
      </c>
      <c r="Q124">
        <v>-16.12</v>
      </c>
      <c r="R124">
        <v>121.77</v>
      </c>
      <c r="S124">
        <v>1.26</v>
      </c>
      <c r="T124">
        <v>0.48</v>
      </c>
      <c r="U124" s="2">
        <v>13019532.98</v>
      </c>
      <c r="V124">
        <v>0.23</v>
      </c>
      <c r="W124">
        <v>0.31</v>
      </c>
      <c r="X124">
        <v>59.51</v>
      </c>
      <c r="Y124">
        <v>39.950000000000003</v>
      </c>
      <c r="Z124">
        <v>32.5</v>
      </c>
      <c r="AA124">
        <v>20.09</v>
      </c>
      <c r="AB124">
        <v>10.47</v>
      </c>
      <c r="AC124">
        <v>7.55</v>
      </c>
      <c r="AD124">
        <v>29.38</v>
      </c>
      <c r="AE124">
        <v>0.87</v>
      </c>
      <c r="AF124">
        <v>0.38</v>
      </c>
      <c r="AG124">
        <v>0.75</v>
      </c>
      <c r="AH124" t="s">
        <v>34</v>
      </c>
    </row>
    <row r="125" spans="2:34" x14ac:dyDescent="0.35">
      <c r="B125" t="s">
        <v>209</v>
      </c>
      <c r="E125" t="s">
        <v>170</v>
      </c>
      <c r="F125" t="s">
        <v>171</v>
      </c>
      <c r="G125" s="1">
        <v>42364</v>
      </c>
      <c r="H125">
        <v>4.8</v>
      </c>
      <c r="I125">
        <v>15.26</v>
      </c>
      <c r="J125">
        <v>4</v>
      </c>
      <c r="K125">
        <v>3</v>
      </c>
      <c r="L125">
        <v>-0.99</v>
      </c>
      <c r="M125">
        <v>-0.95</v>
      </c>
      <c r="N125">
        <v>-20.97</v>
      </c>
      <c r="O125">
        <v>0.44</v>
      </c>
      <c r="P125">
        <v>19.579999999999998</v>
      </c>
      <c r="Q125">
        <v>-13.51</v>
      </c>
      <c r="R125">
        <v>71.83</v>
      </c>
      <c r="S125">
        <v>1.19</v>
      </c>
      <c r="T125">
        <v>1.39</v>
      </c>
      <c r="U125" s="2">
        <v>380569.82</v>
      </c>
      <c r="V125">
        <v>9.91</v>
      </c>
      <c r="W125">
        <v>43.18</v>
      </c>
      <c r="X125">
        <v>31.72</v>
      </c>
      <c r="Y125">
        <v>15.19</v>
      </c>
      <c r="Z125">
        <v>21.52</v>
      </c>
      <c r="AA125">
        <v>20.36</v>
      </c>
      <c r="AC125">
        <v>47.47</v>
      </c>
      <c r="AD125">
        <v>10.65</v>
      </c>
      <c r="AE125">
        <v>0.74</v>
      </c>
      <c r="AF125">
        <v>0.83</v>
      </c>
      <c r="AG125">
        <v>0.76</v>
      </c>
      <c r="AH125" t="s">
        <v>34</v>
      </c>
    </row>
    <row r="126" spans="2:34" x14ac:dyDescent="0.35">
      <c r="B126" t="s">
        <v>210</v>
      </c>
      <c r="E126" t="s">
        <v>98</v>
      </c>
      <c r="F126" t="s">
        <v>99</v>
      </c>
      <c r="G126" s="1">
        <v>42407</v>
      </c>
      <c r="H126">
        <v>6.25</v>
      </c>
      <c r="I126">
        <v>6.8</v>
      </c>
      <c r="J126">
        <v>4</v>
      </c>
      <c r="K126">
        <v>1</v>
      </c>
      <c r="L126">
        <v>1.7</v>
      </c>
      <c r="M126">
        <v>-5.5</v>
      </c>
      <c r="N126">
        <v>3.49</v>
      </c>
      <c r="O126">
        <v>0.89</v>
      </c>
      <c r="P126">
        <v>15.57</v>
      </c>
      <c r="Q126">
        <v>-11.63</v>
      </c>
      <c r="R126">
        <v>351.39</v>
      </c>
      <c r="S126">
        <v>0.9</v>
      </c>
      <c r="T126">
        <v>4.41</v>
      </c>
      <c r="U126" s="2">
        <v>120729631.53</v>
      </c>
      <c r="Y126">
        <v>100</v>
      </c>
      <c r="Z126">
        <v>16.28</v>
      </c>
      <c r="AA126">
        <v>29.85</v>
      </c>
      <c r="AB126">
        <v>16.64</v>
      </c>
      <c r="AD126">
        <v>37.229999999999997</v>
      </c>
      <c r="AE126">
        <v>0.63</v>
      </c>
      <c r="AF126">
        <v>0.64</v>
      </c>
      <c r="AG126">
        <v>0.7</v>
      </c>
      <c r="AH126" t="s">
        <v>34</v>
      </c>
    </row>
    <row r="127" spans="2:34" x14ac:dyDescent="0.35">
      <c r="B127" t="s">
        <v>211</v>
      </c>
      <c r="E127" t="s">
        <v>212</v>
      </c>
      <c r="F127" t="s">
        <v>213</v>
      </c>
      <c r="G127" s="1">
        <v>42398</v>
      </c>
      <c r="H127">
        <v>0.87</v>
      </c>
      <c r="I127">
        <v>0.96</v>
      </c>
      <c r="J127">
        <v>1</v>
      </c>
      <c r="K127">
        <v>1</v>
      </c>
      <c r="L127">
        <v>-4.74</v>
      </c>
      <c r="M127">
        <v>-15.73</v>
      </c>
      <c r="N127">
        <v>-23.19</v>
      </c>
      <c r="O127">
        <v>0.27</v>
      </c>
      <c r="P127">
        <v>5.57</v>
      </c>
      <c r="Q127">
        <v>-3.9</v>
      </c>
      <c r="R127">
        <v>404.19</v>
      </c>
      <c r="S127">
        <v>0.4</v>
      </c>
      <c r="T127">
        <v>2.36</v>
      </c>
      <c r="U127" s="2">
        <v>19602222.41</v>
      </c>
      <c r="AE127">
        <v>0</v>
      </c>
      <c r="AF127">
        <v>0</v>
      </c>
      <c r="AG127">
        <v>0</v>
      </c>
      <c r="AH127" t="s">
        <v>34</v>
      </c>
    </row>
    <row r="128" spans="2:34" x14ac:dyDescent="0.35">
      <c r="B128" t="s">
        <v>214</v>
      </c>
      <c r="E128" t="s">
        <v>215</v>
      </c>
      <c r="F128" t="s">
        <v>216</v>
      </c>
      <c r="G128" s="1">
        <v>42398</v>
      </c>
      <c r="H128">
        <v>-4.55</v>
      </c>
      <c r="I128">
        <v>19.77</v>
      </c>
      <c r="J128">
        <v>4</v>
      </c>
      <c r="K128">
        <v>3</v>
      </c>
      <c r="L128">
        <v>-10.68</v>
      </c>
      <c r="M128">
        <v>0.76</v>
      </c>
      <c r="N128">
        <v>-10.29</v>
      </c>
      <c r="O128">
        <v>0.38</v>
      </c>
      <c r="P128">
        <v>11.67</v>
      </c>
      <c r="Q128">
        <v>-8.14</v>
      </c>
      <c r="R128">
        <v>145.91</v>
      </c>
      <c r="S128">
        <v>-0.28000000000000003</v>
      </c>
      <c r="T128">
        <v>2.0299999999999998</v>
      </c>
      <c r="U128" s="2">
        <v>1393165.11</v>
      </c>
      <c r="V128">
        <v>0.78</v>
      </c>
      <c r="W128">
        <v>44.77</v>
      </c>
      <c r="X128">
        <v>34.4</v>
      </c>
      <c r="Y128">
        <v>20.04</v>
      </c>
      <c r="Z128">
        <v>25.62</v>
      </c>
      <c r="AA128">
        <v>16.91</v>
      </c>
      <c r="AB128">
        <v>2.0299999999999998</v>
      </c>
      <c r="AD128">
        <v>55.43</v>
      </c>
      <c r="AE128">
        <v>0.86</v>
      </c>
      <c r="AF128">
        <v>0.8</v>
      </c>
      <c r="AG128">
        <v>0.77</v>
      </c>
      <c r="AH128" t="s">
        <v>34</v>
      </c>
    </row>
    <row r="129" spans="2:34" x14ac:dyDescent="0.35">
      <c r="B129" t="s">
        <v>217</v>
      </c>
      <c r="E129" t="s">
        <v>32</v>
      </c>
      <c r="F129" t="s">
        <v>33</v>
      </c>
      <c r="G129" s="1">
        <v>42430</v>
      </c>
      <c r="H129">
        <v>11.71</v>
      </c>
      <c r="I129">
        <v>30.52</v>
      </c>
      <c r="J129">
        <v>2</v>
      </c>
      <c r="K129">
        <v>3</v>
      </c>
      <c r="L129">
        <v>6.41</v>
      </c>
      <c r="M129">
        <v>16.52</v>
      </c>
      <c r="N129">
        <v>31.13</v>
      </c>
      <c r="O129">
        <v>1.07</v>
      </c>
      <c r="P129">
        <v>15.59</v>
      </c>
      <c r="Q129">
        <v>-11.74</v>
      </c>
      <c r="R129">
        <v>342.55</v>
      </c>
      <c r="S129">
        <v>0.91</v>
      </c>
      <c r="T129">
        <v>2.23</v>
      </c>
      <c r="U129" s="2">
        <v>14267888.49</v>
      </c>
      <c r="V129">
        <v>0.39</v>
      </c>
      <c r="W129">
        <v>0.21</v>
      </c>
      <c r="X129">
        <v>33.770000000000003</v>
      </c>
      <c r="Y129">
        <v>65.63</v>
      </c>
      <c r="Z129">
        <v>31.15</v>
      </c>
      <c r="AA129">
        <v>49.82</v>
      </c>
      <c r="AB129">
        <v>13.62</v>
      </c>
      <c r="AC129">
        <v>0.11</v>
      </c>
      <c r="AD129">
        <v>5.3</v>
      </c>
      <c r="AE129">
        <v>0.69</v>
      </c>
      <c r="AF129">
        <v>0.69</v>
      </c>
      <c r="AG129">
        <v>0.73</v>
      </c>
      <c r="AH129" t="s">
        <v>34</v>
      </c>
    </row>
    <row r="130" spans="2:34" x14ac:dyDescent="0.35">
      <c r="B130" t="s">
        <v>218</v>
      </c>
      <c r="E130" t="s">
        <v>215</v>
      </c>
      <c r="F130" t="s">
        <v>216</v>
      </c>
      <c r="G130" s="1">
        <v>42420</v>
      </c>
      <c r="H130">
        <v>-4.57</v>
      </c>
      <c r="I130">
        <v>19.690000000000001</v>
      </c>
      <c r="J130">
        <v>4</v>
      </c>
      <c r="K130">
        <v>1</v>
      </c>
      <c r="L130">
        <v>-10.7</v>
      </c>
      <c r="M130">
        <v>0.68</v>
      </c>
      <c r="N130">
        <v>-10.42</v>
      </c>
      <c r="O130">
        <v>0.31</v>
      </c>
      <c r="P130">
        <v>11.7</v>
      </c>
      <c r="Q130">
        <v>-8.18</v>
      </c>
      <c r="R130">
        <v>61.23</v>
      </c>
      <c r="S130">
        <v>-0.27</v>
      </c>
      <c r="T130">
        <v>2.04</v>
      </c>
      <c r="U130" s="2">
        <v>51341590.219999999</v>
      </c>
      <c r="Y130">
        <v>100</v>
      </c>
      <c r="Z130">
        <v>36.35</v>
      </c>
      <c r="AA130">
        <v>24.21</v>
      </c>
      <c r="AB130">
        <v>6.89</v>
      </c>
      <c r="AD130">
        <v>32.549999999999997</v>
      </c>
      <c r="AE130">
        <v>0.79</v>
      </c>
      <c r="AF130">
        <v>0.72</v>
      </c>
      <c r="AG130">
        <v>0.86</v>
      </c>
      <c r="AH130" t="s">
        <v>34</v>
      </c>
    </row>
    <row r="131" spans="2:34" x14ac:dyDescent="0.35">
      <c r="B131" t="s">
        <v>219</v>
      </c>
      <c r="E131" t="s">
        <v>199</v>
      </c>
      <c r="F131" t="s">
        <v>200</v>
      </c>
      <c r="G131" s="1">
        <v>42459</v>
      </c>
      <c r="H131">
        <v>11.37</v>
      </c>
      <c r="I131">
        <v>4.87</v>
      </c>
      <c r="J131">
        <v>3</v>
      </c>
      <c r="K131">
        <v>3</v>
      </c>
      <c r="L131">
        <v>5.76</v>
      </c>
      <c r="M131">
        <v>-11.82</v>
      </c>
      <c r="N131">
        <v>2.63</v>
      </c>
      <c r="O131">
        <v>1.1299999999999999</v>
      </c>
      <c r="P131">
        <v>18.059999999999999</v>
      </c>
      <c r="Q131">
        <v>-17.14</v>
      </c>
      <c r="R131">
        <v>352.93</v>
      </c>
      <c r="S131">
        <v>1.1100000000000001</v>
      </c>
      <c r="T131">
        <v>3.7</v>
      </c>
      <c r="U131" s="2">
        <v>20696900.440000001</v>
      </c>
      <c r="X131">
        <v>12.59</v>
      </c>
      <c r="Y131">
        <v>87.41</v>
      </c>
      <c r="Z131">
        <v>13.87</v>
      </c>
      <c r="AA131">
        <v>21.72</v>
      </c>
      <c r="AB131">
        <v>4.79</v>
      </c>
      <c r="AC131">
        <v>8.9600000000000009</v>
      </c>
      <c r="AD131">
        <v>50.65</v>
      </c>
      <c r="AE131">
        <v>0.72</v>
      </c>
      <c r="AF131">
        <v>0.55000000000000004</v>
      </c>
      <c r="AG131">
        <v>0.82</v>
      </c>
      <c r="AH131" t="s">
        <v>34</v>
      </c>
    </row>
    <row r="132" spans="2:34" x14ac:dyDescent="0.35">
      <c r="B132" t="s">
        <v>220</v>
      </c>
      <c r="E132" t="s">
        <v>203</v>
      </c>
      <c r="F132" t="s">
        <v>204</v>
      </c>
      <c r="G132" s="1">
        <v>42452</v>
      </c>
      <c r="H132">
        <v>-4.2300000000000004</v>
      </c>
      <c r="I132">
        <v>7.73</v>
      </c>
      <c r="J132">
        <v>2</v>
      </c>
      <c r="K132">
        <v>5</v>
      </c>
      <c r="L132">
        <v>-7.83</v>
      </c>
      <c r="M132">
        <v>-9.73</v>
      </c>
      <c r="N132">
        <v>-3.92</v>
      </c>
      <c r="O132">
        <v>0.73</v>
      </c>
      <c r="P132">
        <v>11.73</v>
      </c>
      <c r="Q132">
        <v>-10.220000000000001</v>
      </c>
      <c r="R132">
        <v>487.12</v>
      </c>
      <c r="S132">
        <v>1.06</v>
      </c>
      <c r="T132">
        <v>2.2799999999999998</v>
      </c>
      <c r="U132" s="2">
        <v>358188.74</v>
      </c>
      <c r="V132">
        <v>0.4</v>
      </c>
      <c r="W132">
        <v>6.78</v>
      </c>
      <c r="X132">
        <v>51.74</v>
      </c>
      <c r="Y132">
        <v>41.08</v>
      </c>
      <c r="Z132">
        <v>37.67</v>
      </c>
      <c r="AA132">
        <v>14.11</v>
      </c>
      <c r="AB132">
        <v>24.5</v>
      </c>
      <c r="AC132">
        <v>15.54</v>
      </c>
      <c r="AD132">
        <v>8.18</v>
      </c>
      <c r="AE132">
        <v>0.88</v>
      </c>
      <c r="AF132">
        <v>0.79</v>
      </c>
      <c r="AG132">
        <v>0.84</v>
      </c>
      <c r="AH132" t="s">
        <v>180</v>
      </c>
    </row>
    <row r="133" spans="2:34" x14ac:dyDescent="0.35">
      <c r="B133" t="s">
        <v>221</v>
      </c>
      <c r="E133" t="s">
        <v>203</v>
      </c>
      <c r="F133" t="s">
        <v>204</v>
      </c>
      <c r="G133" s="1">
        <v>42452</v>
      </c>
      <c r="H133">
        <v>9.92</v>
      </c>
      <c r="I133">
        <v>4.9800000000000004</v>
      </c>
      <c r="J133">
        <v>1</v>
      </c>
      <c r="K133">
        <v>5</v>
      </c>
      <c r="L133">
        <v>3.69</v>
      </c>
      <c r="M133">
        <v>-13.29</v>
      </c>
      <c r="N133">
        <v>-19.54</v>
      </c>
      <c r="O133">
        <v>0.6</v>
      </c>
      <c r="P133">
        <v>16.97</v>
      </c>
      <c r="Q133">
        <v>-17.350000000000001</v>
      </c>
      <c r="R133">
        <v>835.84</v>
      </c>
      <c r="S133">
        <v>1.26</v>
      </c>
      <c r="T133">
        <v>1.47</v>
      </c>
      <c r="U133" s="2">
        <v>388163.31</v>
      </c>
      <c r="V133">
        <v>26.18</v>
      </c>
      <c r="W133">
        <v>56.66</v>
      </c>
      <c r="X133">
        <v>13.69</v>
      </c>
      <c r="Y133">
        <v>3.47</v>
      </c>
      <c r="Z133">
        <v>39.57</v>
      </c>
      <c r="AA133">
        <v>12.86</v>
      </c>
      <c r="AB133">
        <v>6.05</v>
      </c>
      <c r="AC133">
        <v>15.91</v>
      </c>
      <c r="AD133">
        <v>25.62</v>
      </c>
      <c r="AE133">
        <v>0.85</v>
      </c>
      <c r="AF133">
        <v>0.77</v>
      </c>
      <c r="AG133">
        <v>0.74</v>
      </c>
      <c r="AH133" t="s">
        <v>34</v>
      </c>
    </row>
    <row r="134" spans="2:34" x14ac:dyDescent="0.35">
      <c r="B134" t="s">
        <v>222</v>
      </c>
      <c r="E134" t="s">
        <v>62</v>
      </c>
      <c r="F134" t="s">
        <v>63</v>
      </c>
      <c r="G134" s="1">
        <v>42455</v>
      </c>
      <c r="H134">
        <v>-8.35</v>
      </c>
      <c r="I134">
        <v>-16.95</v>
      </c>
      <c r="J134">
        <v>5</v>
      </c>
      <c r="K134">
        <v>5</v>
      </c>
      <c r="L134">
        <v>-13.96</v>
      </c>
      <c r="M134">
        <v>-33.64</v>
      </c>
      <c r="N134">
        <v>-24.37</v>
      </c>
      <c r="O134">
        <v>0.3</v>
      </c>
      <c r="P134">
        <v>27.81</v>
      </c>
      <c r="Q134">
        <v>-20.62</v>
      </c>
      <c r="R134" s="2">
        <v>2099.23</v>
      </c>
      <c r="S134">
        <v>0.88</v>
      </c>
      <c r="T134">
        <v>1.33</v>
      </c>
      <c r="U134" s="2">
        <v>745025.04</v>
      </c>
      <c r="V134">
        <v>33.6</v>
      </c>
      <c r="W134">
        <v>55.33</v>
      </c>
      <c r="X134">
        <v>7.2</v>
      </c>
      <c r="Y134">
        <v>3.87</v>
      </c>
      <c r="Z134">
        <v>41.19</v>
      </c>
      <c r="AA134">
        <v>9.4</v>
      </c>
      <c r="AB134">
        <v>12.98</v>
      </c>
      <c r="AC134">
        <v>9.4</v>
      </c>
      <c r="AD134">
        <v>27.02</v>
      </c>
      <c r="AE134">
        <v>0.92</v>
      </c>
      <c r="AF134">
        <v>0.69</v>
      </c>
      <c r="AG134">
        <v>0.69</v>
      </c>
      <c r="AH134" t="s">
        <v>34</v>
      </c>
    </row>
    <row r="135" spans="2:34" x14ac:dyDescent="0.35">
      <c r="B135" t="s">
        <v>223</v>
      </c>
      <c r="E135" t="s">
        <v>150</v>
      </c>
      <c r="F135" t="s">
        <v>151</v>
      </c>
      <c r="G135" s="1">
        <v>42484</v>
      </c>
      <c r="H135">
        <v>3.44</v>
      </c>
      <c r="I135">
        <v>12.42</v>
      </c>
      <c r="J135">
        <v>1</v>
      </c>
      <c r="K135">
        <v>1</v>
      </c>
      <c r="L135">
        <v>-2.17</v>
      </c>
      <c r="M135">
        <v>-4.2699999999999996</v>
      </c>
      <c r="N135">
        <v>-4.49</v>
      </c>
      <c r="O135">
        <v>0.96</v>
      </c>
      <c r="P135">
        <v>9.89</v>
      </c>
      <c r="Q135">
        <v>-7.28</v>
      </c>
      <c r="R135">
        <v>206.43</v>
      </c>
      <c r="S135">
        <v>0.74</v>
      </c>
      <c r="T135">
        <v>1.65</v>
      </c>
      <c r="U135" s="2">
        <v>38071344.770000003</v>
      </c>
      <c r="AH135" t="s">
        <v>34</v>
      </c>
    </row>
    <row r="136" spans="2:34" x14ac:dyDescent="0.35">
      <c r="B136" t="s">
        <v>224</v>
      </c>
      <c r="E136" t="s">
        <v>184</v>
      </c>
      <c r="F136" t="s">
        <v>185</v>
      </c>
      <c r="G136" s="1">
        <v>42493</v>
      </c>
      <c r="H136">
        <v>12.03</v>
      </c>
      <c r="I136">
        <v>15.77</v>
      </c>
      <c r="J136">
        <v>3</v>
      </c>
      <c r="K136">
        <v>3</v>
      </c>
      <c r="L136">
        <v>6.42</v>
      </c>
      <c r="M136">
        <v>-0.92</v>
      </c>
      <c r="N136">
        <v>10.68</v>
      </c>
      <c r="O136">
        <v>1.07</v>
      </c>
      <c r="P136">
        <v>19.13</v>
      </c>
      <c r="Q136">
        <v>-15.1</v>
      </c>
      <c r="R136">
        <v>477.38</v>
      </c>
      <c r="S136">
        <v>1.31</v>
      </c>
      <c r="T136">
        <v>2.99</v>
      </c>
      <c r="U136" s="2">
        <v>12665365.84</v>
      </c>
      <c r="V136">
        <v>0.73</v>
      </c>
      <c r="W136">
        <v>1.84</v>
      </c>
      <c r="X136">
        <v>36.89</v>
      </c>
      <c r="Y136">
        <v>60.54</v>
      </c>
      <c r="Z136">
        <v>17.260000000000002</v>
      </c>
      <c r="AA136">
        <v>8.58</v>
      </c>
      <c r="AB136">
        <v>2.4900000000000002</v>
      </c>
      <c r="AD136">
        <v>71.67</v>
      </c>
      <c r="AE136">
        <v>0.61</v>
      </c>
      <c r="AF136">
        <v>0.73</v>
      </c>
      <c r="AG136">
        <v>0.82</v>
      </c>
      <c r="AH136" t="s">
        <v>34</v>
      </c>
    </row>
    <row r="137" spans="2:34" x14ac:dyDescent="0.35">
      <c r="B137" t="s">
        <v>225</v>
      </c>
      <c r="E137" t="s">
        <v>226</v>
      </c>
      <c r="F137" t="s">
        <v>227</v>
      </c>
      <c r="G137" s="1">
        <v>42492</v>
      </c>
      <c r="H137">
        <v>7.84</v>
      </c>
      <c r="I137">
        <v>17.66</v>
      </c>
      <c r="J137">
        <v>3</v>
      </c>
      <c r="K137">
        <v>3</v>
      </c>
      <c r="L137">
        <v>2.2200000000000002</v>
      </c>
      <c r="M137">
        <v>0.97</v>
      </c>
      <c r="N137">
        <v>-11.2</v>
      </c>
      <c r="O137">
        <v>0.66</v>
      </c>
      <c r="P137">
        <v>20.29</v>
      </c>
      <c r="Q137">
        <v>-18.78</v>
      </c>
      <c r="R137" s="2">
        <v>1782.68</v>
      </c>
      <c r="S137">
        <v>1.46</v>
      </c>
      <c r="T137">
        <v>2.0699999999999998</v>
      </c>
      <c r="U137" s="2">
        <v>18610146.649999999</v>
      </c>
      <c r="V137">
        <v>1.66</v>
      </c>
      <c r="X137">
        <v>27.5</v>
      </c>
      <c r="Y137">
        <v>70.83</v>
      </c>
      <c r="Z137">
        <v>26.53</v>
      </c>
      <c r="AA137">
        <v>26.84</v>
      </c>
      <c r="AB137">
        <v>28.01</v>
      </c>
      <c r="AC137">
        <v>6.62</v>
      </c>
      <c r="AD137">
        <v>11.99</v>
      </c>
      <c r="AE137">
        <v>0.82</v>
      </c>
      <c r="AF137">
        <v>0.85</v>
      </c>
      <c r="AG137">
        <v>0.67</v>
      </c>
      <c r="AH137" t="s">
        <v>34</v>
      </c>
    </row>
    <row r="138" spans="2:34" x14ac:dyDescent="0.35">
      <c r="B138" t="s">
        <v>228</v>
      </c>
      <c r="E138" t="s">
        <v>177</v>
      </c>
      <c r="F138" t="s">
        <v>178</v>
      </c>
      <c r="G138" s="1">
        <v>42515</v>
      </c>
      <c r="H138">
        <v>10.69</v>
      </c>
      <c r="I138">
        <v>-6</v>
      </c>
      <c r="J138">
        <v>3</v>
      </c>
      <c r="K138">
        <v>3</v>
      </c>
      <c r="L138">
        <v>5.08</v>
      </c>
      <c r="M138">
        <v>-22.69</v>
      </c>
      <c r="N138">
        <v>-40.81</v>
      </c>
      <c r="O138">
        <v>-0.19</v>
      </c>
      <c r="P138">
        <v>17.88</v>
      </c>
      <c r="Q138">
        <v>-17.7</v>
      </c>
      <c r="R138">
        <v>396.8</v>
      </c>
      <c r="S138">
        <v>0.75</v>
      </c>
      <c r="T138">
        <v>4.07</v>
      </c>
      <c r="U138" s="2">
        <v>31964648.609999999</v>
      </c>
      <c r="W138">
        <v>3.4</v>
      </c>
      <c r="X138">
        <v>12.05</v>
      </c>
      <c r="Y138">
        <v>84.55</v>
      </c>
      <c r="Z138">
        <v>5.77</v>
      </c>
      <c r="AA138">
        <v>94.23</v>
      </c>
      <c r="AE138">
        <v>0.61</v>
      </c>
      <c r="AF138">
        <v>0.53</v>
      </c>
      <c r="AG138">
        <v>0.8</v>
      </c>
      <c r="AH138" t="s">
        <v>34</v>
      </c>
    </row>
    <row r="139" spans="2:34" x14ac:dyDescent="0.35">
      <c r="B139" t="s">
        <v>229</v>
      </c>
      <c r="E139" t="s">
        <v>195</v>
      </c>
      <c r="F139" t="s">
        <v>196</v>
      </c>
      <c r="G139" s="1">
        <v>42579</v>
      </c>
      <c r="H139">
        <v>4.0599999999999996</v>
      </c>
      <c r="I139">
        <v>23.11</v>
      </c>
      <c r="J139">
        <v>3</v>
      </c>
      <c r="K139">
        <v>2</v>
      </c>
      <c r="L139">
        <v>-1.23</v>
      </c>
      <c r="M139">
        <v>9.11</v>
      </c>
      <c r="N139">
        <v>5.38</v>
      </c>
      <c r="O139">
        <v>1.1100000000000001</v>
      </c>
      <c r="P139">
        <v>17.93</v>
      </c>
      <c r="Q139">
        <v>-13.1</v>
      </c>
      <c r="R139">
        <v>120.45</v>
      </c>
      <c r="S139">
        <v>0.82</v>
      </c>
      <c r="T139">
        <v>0</v>
      </c>
      <c r="U139" s="2">
        <v>8642292.1600000001</v>
      </c>
      <c r="W139">
        <v>3.98</v>
      </c>
      <c r="X139">
        <v>24.7</v>
      </c>
      <c r="Y139">
        <v>71.319999999999993</v>
      </c>
      <c r="Z139">
        <v>12.52</v>
      </c>
      <c r="AA139">
        <v>1.1599999999999999</v>
      </c>
      <c r="AC139">
        <v>8.2100000000000009</v>
      </c>
      <c r="AD139">
        <v>78.11</v>
      </c>
      <c r="AE139">
        <v>0.75</v>
      </c>
      <c r="AF139">
        <v>0.45</v>
      </c>
      <c r="AG139">
        <v>0.82</v>
      </c>
      <c r="AH139" t="s">
        <v>34</v>
      </c>
    </row>
    <row r="140" spans="2:34" x14ac:dyDescent="0.35">
      <c r="B140" t="s">
        <v>230</v>
      </c>
      <c r="E140" t="s">
        <v>199</v>
      </c>
      <c r="F140" t="s">
        <v>200</v>
      </c>
      <c r="G140" s="1">
        <v>42579</v>
      </c>
      <c r="H140">
        <v>4.03</v>
      </c>
      <c r="I140">
        <v>11.73</v>
      </c>
      <c r="J140">
        <v>2</v>
      </c>
      <c r="K140">
        <v>3</v>
      </c>
      <c r="L140">
        <v>-1.27</v>
      </c>
      <c r="M140">
        <v>-2.2799999999999998</v>
      </c>
      <c r="N140">
        <v>10.119999999999999</v>
      </c>
      <c r="O140">
        <v>0.98</v>
      </c>
      <c r="P140">
        <v>12.72</v>
      </c>
      <c r="Q140">
        <v>-11.68</v>
      </c>
      <c r="R140">
        <v>85.46</v>
      </c>
      <c r="S140">
        <v>0.64</v>
      </c>
      <c r="T140">
        <v>3.18</v>
      </c>
      <c r="U140" s="2">
        <v>1464812.16</v>
      </c>
      <c r="V140">
        <v>0.21</v>
      </c>
      <c r="W140">
        <v>19.45</v>
      </c>
      <c r="X140">
        <v>18.39</v>
      </c>
      <c r="Y140">
        <v>61.96</v>
      </c>
      <c r="Z140">
        <v>52.16</v>
      </c>
      <c r="AA140">
        <v>47.84</v>
      </c>
      <c r="AE140">
        <v>0.71</v>
      </c>
      <c r="AF140">
        <v>0.47</v>
      </c>
      <c r="AG140">
        <v>0.81</v>
      </c>
      <c r="AH140" t="s">
        <v>34</v>
      </c>
    </row>
    <row r="141" spans="2:34" x14ac:dyDescent="0.35">
      <c r="B141" t="s">
        <v>231</v>
      </c>
      <c r="E141" t="s">
        <v>232</v>
      </c>
      <c r="F141" t="s">
        <v>233</v>
      </c>
      <c r="G141" s="1">
        <v>42575</v>
      </c>
      <c r="H141">
        <v>12.96</v>
      </c>
      <c r="I141">
        <v>13.72</v>
      </c>
      <c r="J141">
        <v>4</v>
      </c>
      <c r="K141">
        <v>2</v>
      </c>
      <c r="L141">
        <v>7.66</v>
      </c>
      <c r="M141">
        <v>-0.28999999999999998</v>
      </c>
      <c r="N141">
        <v>-8.94</v>
      </c>
      <c r="O141">
        <v>0.46</v>
      </c>
      <c r="P141">
        <v>24.55</v>
      </c>
      <c r="Q141">
        <v>-18.12</v>
      </c>
      <c r="R141">
        <v>263.58999999999997</v>
      </c>
      <c r="S141">
        <v>1.43</v>
      </c>
      <c r="T141">
        <v>2.76</v>
      </c>
      <c r="U141" s="2">
        <v>13533680.300000001</v>
      </c>
      <c r="W141">
        <v>1.25</v>
      </c>
      <c r="X141">
        <v>48.5</v>
      </c>
      <c r="Y141">
        <v>50.25</v>
      </c>
      <c r="Z141">
        <v>23.44</v>
      </c>
      <c r="AA141">
        <v>8.48</v>
      </c>
      <c r="AB141">
        <v>7.57</v>
      </c>
      <c r="AC141">
        <v>27.68</v>
      </c>
      <c r="AD141">
        <v>32.83</v>
      </c>
      <c r="AE141">
        <v>0.57999999999999996</v>
      </c>
      <c r="AF141">
        <v>0.87</v>
      </c>
      <c r="AG141">
        <v>0.78</v>
      </c>
      <c r="AH141" t="s">
        <v>34</v>
      </c>
    </row>
    <row r="142" spans="2:34" x14ac:dyDescent="0.35">
      <c r="B142" t="s">
        <v>234</v>
      </c>
      <c r="E142" t="s">
        <v>235</v>
      </c>
      <c r="F142" t="s">
        <v>236</v>
      </c>
      <c r="G142" s="1">
        <v>42576</v>
      </c>
      <c r="H142">
        <v>2.85</v>
      </c>
      <c r="I142">
        <v>5.26</v>
      </c>
      <c r="J142">
        <v>2</v>
      </c>
      <c r="K142">
        <v>4</v>
      </c>
      <c r="L142">
        <v>-3.28</v>
      </c>
      <c r="M142">
        <v>-13.75</v>
      </c>
      <c r="N142">
        <v>-37.5</v>
      </c>
      <c r="O142">
        <v>0.28999999999999998</v>
      </c>
      <c r="P142">
        <v>18.690000000000001</v>
      </c>
      <c r="Q142">
        <v>-10.8</v>
      </c>
      <c r="R142">
        <v>89.87</v>
      </c>
      <c r="S142">
        <v>0.82</v>
      </c>
      <c r="T142">
        <v>1.73</v>
      </c>
      <c r="U142" s="2">
        <v>431850.61</v>
      </c>
      <c r="V142">
        <v>0.3</v>
      </c>
      <c r="W142">
        <v>12.05</v>
      </c>
      <c r="X142">
        <v>35.67</v>
      </c>
      <c r="Y142">
        <v>51.98</v>
      </c>
      <c r="Z142">
        <v>19.87</v>
      </c>
      <c r="AA142">
        <v>9.76</v>
      </c>
      <c r="AB142">
        <v>7.27</v>
      </c>
      <c r="AC142">
        <v>21.71</v>
      </c>
      <c r="AD142">
        <v>41.39</v>
      </c>
      <c r="AE142">
        <v>0.78</v>
      </c>
      <c r="AF142">
        <v>0.57999999999999996</v>
      </c>
      <c r="AG142">
        <v>0.74</v>
      </c>
      <c r="AH142" t="s">
        <v>34</v>
      </c>
    </row>
    <row r="143" spans="2:34" x14ac:dyDescent="0.35">
      <c r="B143" t="s">
        <v>237</v>
      </c>
      <c r="E143" t="s">
        <v>195</v>
      </c>
      <c r="F143" t="s">
        <v>196</v>
      </c>
      <c r="G143" s="1">
        <v>42613</v>
      </c>
      <c r="H143">
        <v>6.72</v>
      </c>
      <c r="I143">
        <v>36.46</v>
      </c>
      <c r="J143">
        <v>3</v>
      </c>
      <c r="K143">
        <v>1</v>
      </c>
      <c r="L143">
        <v>1.42</v>
      </c>
      <c r="M143">
        <v>22.45</v>
      </c>
      <c r="N143">
        <v>23.13</v>
      </c>
      <c r="O143">
        <v>1.21</v>
      </c>
      <c r="P143">
        <v>18.11</v>
      </c>
      <c r="Q143">
        <v>-12.45</v>
      </c>
      <c r="R143">
        <v>86.05</v>
      </c>
      <c r="S143">
        <v>1.1399999999999999</v>
      </c>
      <c r="T143">
        <v>0.75</v>
      </c>
      <c r="U143" s="2">
        <v>30446654.719999999</v>
      </c>
      <c r="W143">
        <v>1.1499999999999999</v>
      </c>
      <c r="X143">
        <v>27.94</v>
      </c>
      <c r="Y143">
        <v>70.91</v>
      </c>
      <c r="Z143">
        <v>5.28</v>
      </c>
      <c r="AB143">
        <v>94.72</v>
      </c>
      <c r="AE143">
        <v>0.77</v>
      </c>
      <c r="AF143">
        <v>0.59</v>
      </c>
      <c r="AG143">
        <v>0.79</v>
      </c>
      <c r="AH143" t="s">
        <v>34</v>
      </c>
    </row>
    <row r="144" spans="2:34" x14ac:dyDescent="0.35">
      <c r="B144" t="s">
        <v>238</v>
      </c>
      <c r="E144" t="s">
        <v>235</v>
      </c>
      <c r="F144" t="s">
        <v>236</v>
      </c>
      <c r="G144" s="1">
        <v>42600</v>
      </c>
      <c r="H144">
        <v>3.9</v>
      </c>
      <c r="I144">
        <v>13.08</v>
      </c>
      <c r="J144">
        <v>2</v>
      </c>
      <c r="K144">
        <v>2</v>
      </c>
      <c r="L144">
        <v>-2.23</v>
      </c>
      <c r="M144">
        <v>-5.92</v>
      </c>
      <c r="N144">
        <v>-8.52</v>
      </c>
      <c r="O144">
        <v>0.73</v>
      </c>
      <c r="P144">
        <v>14.22</v>
      </c>
      <c r="Q144">
        <v>-13.22</v>
      </c>
      <c r="R144">
        <v>157.13</v>
      </c>
      <c r="S144">
        <v>1.08</v>
      </c>
      <c r="T144">
        <v>2.79</v>
      </c>
      <c r="U144" s="2">
        <v>18877437.02</v>
      </c>
      <c r="V144">
        <v>0.12</v>
      </c>
      <c r="X144">
        <v>15.36</v>
      </c>
      <c r="Y144">
        <v>84.52</v>
      </c>
      <c r="Z144">
        <v>13.49</v>
      </c>
      <c r="AA144">
        <v>28.9</v>
      </c>
      <c r="AB144">
        <v>9.6999999999999993</v>
      </c>
      <c r="AC144">
        <v>26.11</v>
      </c>
      <c r="AD144">
        <v>21.79</v>
      </c>
      <c r="AE144">
        <v>0.71</v>
      </c>
      <c r="AF144">
        <v>0.66</v>
      </c>
      <c r="AG144">
        <v>0.77</v>
      </c>
      <c r="AH144" t="s">
        <v>34</v>
      </c>
    </row>
    <row r="145" spans="2:34" x14ac:dyDescent="0.35">
      <c r="B145" t="s">
        <v>239</v>
      </c>
      <c r="E145" t="s">
        <v>166</v>
      </c>
      <c r="F145" t="s">
        <v>167</v>
      </c>
      <c r="G145" s="1">
        <v>42643</v>
      </c>
      <c r="H145">
        <v>2.94</v>
      </c>
      <c r="I145">
        <v>-10.19</v>
      </c>
      <c r="J145">
        <v>5</v>
      </c>
      <c r="K145">
        <v>5</v>
      </c>
      <c r="L145">
        <v>-2.67</v>
      </c>
      <c r="M145">
        <v>-26.88</v>
      </c>
      <c r="N145">
        <v>-47.18</v>
      </c>
      <c r="O145">
        <v>0.4</v>
      </c>
      <c r="P145">
        <v>25.89</v>
      </c>
      <c r="Q145">
        <v>-22.61</v>
      </c>
      <c r="R145" s="2">
        <v>1296.1300000000001</v>
      </c>
      <c r="S145">
        <v>1.25</v>
      </c>
      <c r="T145">
        <v>2.17</v>
      </c>
      <c r="U145" s="2">
        <v>453957.89</v>
      </c>
      <c r="V145">
        <v>37.93</v>
      </c>
      <c r="W145">
        <v>55.66</v>
      </c>
      <c r="X145">
        <v>5.85</v>
      </c>
      <c r="Y145">
        <v>0.56000000000000005</v>
      </c>
      <c r="Z145">
        <v>19.03</v>
      </c>
      <c r="AA145">
        <v>28.73</v>
      </c>
      <c r="AB145">
        <v>7.78</v>
      </c>
      <c r="AC145">
        <v>15.28</v>
      </c>
      <c r="AD145">
        <v>29.18</v>
      </c>
      <c r="AE145">
        <v>0.89</v>
      </c>
      <c r="AF145">
        <v>0.72</v>
      </c>
      <c r="AG145">
        <v>0.72</v>
      </c>
      <c r="AH145" t="s">
        <v>34</v>
      </c>
    </row>
    <row r="146" spans="2:34" x14ac:dyDescent="0.35">
      <c r="B146" t="s">
        <v>240</v>
      </c>
      <c r="E146" t="s">
        <v>241</v>
      </c>
      <c r="F146" t="s">
        <v>242</v>
      </c>
      <c r="G146" s="1">
        <v>42659</v>
      </c>
      <c r="H146">
        <v>6.11</v>
      </c>
      <c r="I146">
        <v>13.34</v>
      </c>
      <c r="J146">
        <v>1</v>
      </c>
      <c r="K146">
        <v>1</v>
      </c>
      <c r="L146">
        <v>-0.02</v>
      </c>
      <c r="M146">
        <v>-5.67</v>
      </c>
      <c r="N146">
        <v>-5.9</v>
      </c>
      <c r="O146">
        <v>1.04</v>
      </c>
      <c r="P146">
        <v>14.24</v>
      </c>
      <c r="Q146">
        <v>-12.62</v>
      </c>
      <c r="R146">
        <v>54.32</v>
      </c>
      <c r="S146">
        <v>0.96</v>
      </c>
      <c r="T146">
        <v>1.74</v>
      </c>
      <c r="U146" s="2">
        <v>6571839</v>
      </c>
      <c r="AH146" t="s">
        <v>34</v>
      </c>
    </row>
    <row r="147" spans="2:34" x14ac:dyDescent="0.35">
      <c r="B147" t="s">
        <v>243</v>
      </c>
      <c r="E147" t="s">
        <v>244</v>
      </c>
      <c r="F147" t="s">
        <v>245</v>
      </c>
      <c r="G147" s="1">
        <v>42662</v>
      </c>
      <c r="H147">
        <v>0.88</v>
      </c>
      <c r="I147">
        <v>12.64</v>
      </c>
      <c r="J147">
        <v>1</v>
      </c>
      <c r="K147">
        <v>5</v>
      </c>
      <c r="L147">
        <v>-5.95</v>
      </c>
      <c r="M147">
        <v>-7.78</v>
      </c>
      <c r="N147">
        <v>3.4</v>
      </c>
      <c r="O147">
        <v>1.43</v>
      </c>
      <c r="P147">
        <v>16.190000000000001</v>
      </c>
      <c r="Q147">
        <v>-16.760000000000002</v>
      </c>
      <c r="R147">
        <v>570.66</v>
      </c>
      <c r="S147">
        <v>0.81</v>
      </c>
      <c r="T147">
        <v>1.34</v>
      </c>
      <c r="U147" s="2">
        <v>160366.03</v>
      </c>
      <c r="V147">
        <v>39.19</v>
      </c>
      <c r="W147">
        <v>30.8</v>
      </c>
      <c r="X147">
        <v>13.45</v>
      </c>
      <c r="Y147">
        <v>16.559999999999999</v>
      </c>
      <c r="Z147">
        <v>29.91</v>
      </c>
      <c r="AA147">
        <v>10.029999999999999</v>
      </c>
      <c r="AB147">
        <v>4.37</v>
      </c>
      <c r="AC147">
        <v>11.48</v>
      </c>
      <c r="AD147">
        <v>44.21</v>
      </c>
      <c r="AE147">
        <v>0.86</v>
      </c>
      <c r="AF147">
        <v>0.37</v>
      </c>
      <c r="AG147">
        <v>0.66</v>
      </c>
      <c r="AH147" t="s">
        <v>34</v>
      </c>
    </row>
    <row r="148" spans="2:34" x14ac:dyDescent="0.35">
      <c r="B148" t="s">
        <v>246</v>
      </c>
      <c r="E148" t="s">
        <v>247</v>
      </c>
      <c r="F148" t="s">
        <v>248</v>
      </c>
      <c r="G148" s="1">
        <v>42666</v>
      </c>
      <c r="H148">
        <v>8.17</v>
      </c>
      <c r="I148">
        <v>-13.12</v>
      </c>
      <c r="J148">
        <v>2</v>
      </c>
      <c r="K148">
        <v>2</v>
      </c>
      <c r="L148">
        <v>2.56</v>
      </c>
      <c r="M148">
        <v>-29.81</v>
      </c>
      <c r="N148">
        <v>-26.31</v>
      </c>
      <c r="O148">
        <v>0.44</v>
      </c>
      <c r="P148">
        <v>12.82</v>
      </c>
      <c r="Q148">
        <v>-21.54</v>
      </c>
      <c r="R148">
        <v>331.44</v>
      </c>
      <c r="S148">
        <v>0.89</v>
      </c>
      <c r="T148">
        <v>4.4400000000000004</v>
      </c>
      <c r="U148" s="2">
        <v>22176291.190000001</v>
      </c>
      <c r="X148">
        <v>16.22</v>
      </c>
      <c r="Y148">
        <v>83.78</v>
      </c>
      <c r="Z148">
        <v>17.13</v>
      </c>
      <c r="AA148">
        <v>59.01</v>
      </c>
      <c r="AB148">
        <v>3.62</v>
      </c>
      <c r="AC148">
        <v>6.94</v>
      </c>
      <c r="AD148">
        <v>13.3</v>
      </c>
      <c r="AE148">
        <v>0.62</v>
      </c>
      <c r="AF148">
        <v>0.55000000000000004</v>
      </c>
      <c r="AG148">
        <v>0.73</v>
      </c>
      <c r="AH148" t="s">
        <v>34</v>
      </c>
    </row>
    <row r="149" spans="2:34" x14ac:dyDescent="0.35">
      <c r="B149" t="s">
        <v>249</v>
      </c>
      <c r="E149" t="s">
        <v>250</v>
      </c>
      <c r="F149" t="s">
        <v>251</v>
      </c>
      <c r="G149" s="1">
        <v>42684</v>
      </c>
      <c r="H149">
        <v>8.36</v>
      </c>
      <c r="I149">
        <v>17.86</v>
      </c>
      <c r="J149">
        <v>1</v>
      </c>
      <c r="K149">
        <v>3</v>
      </c>
      <c r="L149">
        <v>2.23</v>
      </c>
      <c r="M149">
        <v>-1.1499999999999999</v>
      </c>
      <c r="N149">
        <v>-1.38</v>
      </c>
      <c r="O149">
        <v>0.86</v>
      </c>
      <c r="P149">
        <v>14.65</v>
      </c>
      <c r="Q149">
        <v>-11.64</v>
      </c>
      <c r="R149">
        <v>9.91</v>
      </c>
      <c r="S149">
        <v>1.02</v>
      </c>
      <c r="T149">
        <v>2.27</v>
      </c>
      <c r="U149" s="2">
        <v>262798.03000000003</v>
      </c>
      <c r="V149">
        <v>1.89</v>
      </c>
      <c r="W149">
        <v>16.46</v>
      </c>
      <c r="X149">
        <v>29.12</v>
      </c>
      <c r="Y149">
        <v>52.53</v>
      </c>
      <c r="Z149">
        <v>38.81</v>
      </c>
      <c r="AA149">
        <v>29.45</v>
      </c>
      <c r="AB149">
        <v>15.44</v>
      </c>
      <c r="AD149">
        <v>16.29</v>
      </c>
      <c r="AE149">
        <v>0.73</v>
      </c>
      <c r="AF149">
        <v>0.59</v>
      </c>
      <c r="AG149">
        <v>0.78</v>
      </c>
      <c r="AH149" t="s">
        <v>34</v>
      </c>
    </row>
    <row r="150" spans="2:34" x14ac:dyDescent="0.35">
      <c r="B150" t="s">
        <v>252</v>
      </c>
      <c r="E150" t="s">
        <v>189</v>
      </c>
      <c r="F150" t="s">
        <v>190</v>
      </c>
      <c r="G150" s="1">
        <v>42688</v>
      </c>
      <c r="H150">
        <v>-22.2</v>
      </c>
      <c r="I150">
        <v>-50.26</v>
      </c>
      <c r="J150">
        <v>5</v>
      </c>
      <c r="K150">
        <v>5</v>
      </c>
      <c r="L150">
        <v>-27.81</v>
      </c>
      <c r="M150">
        <v>-66.95</v>
      </c>
      <c r="N150">
        <v>-63.1</v>
      </c>
      <c r="O150">
        <v>0.2</v>
      </c>
      <c r="P150">
        <v>28.8</v>
      </c>
      <c r="Q150">
        <v>-57.68</v>
      </c>
      <c r="R150" s="2">
        <v>2097.4899999999998</v>
      </c>
      <c r="S150">
        <v>0.93</v>
      </c>
      <c r="T150">
        <v>0</v>
      </c>
      <c r="U150" s="2">
        <v>800364.91</v>
      </c>
      <c r="V150">
        <v>36.200000000000003</v>
      </c>
      <c r="W150">
        <v>62.06</v>
      </c>
      <c r="X150">
        <v>1.74</v>
      </c>
      <c r="Z150">
        <v>39.619999999999997</v>
      </c>
      <c r="AA150">
        <v>11.53</v>
      </c>
      <c r="AB150">
        <v>15.36</v>
      </c>
      <c r="AC150">
        <v>12.45</v>
      </c>
      <c r="AD150">
        <v>21.05</v>
      </c>
      <c r="AE150">
        <v>0.81</v>
      </c>
      <c r="AF150">
        <v>0.73</v>
      </c>
      <c r="AG150">
        <v>0.57999999999999996</v>
      </c>
      <c r="AH150" t="s">
        <v>34</v>
      </c>
    </row>
    <row r="151" spans="2:34" x14ac:dyDescent="0.35">
      <c r="B151" t="s">
        <v>253</v>
      </c>
      <c r="E151" t="s">
        <v>235</v>
      </c>
      <c r="F151" t="s">
        <v>236</v>
      </c>
      <c r="G151" s="1">
        <v>42716</v>
      </c>
      <c r="H151">
        <v>2.4300000000000002</v>
      </c>
      <c r="I151">
        <v>16.61</v>
      </c>
      <c r="J151">
        <v>2</v>
      </c>
      <c r="K151">
        <v>2</v>
      </c>
      <c r="L151">
        <v>-3.7</v>
      </c>
      <c r="M151">
        <v>-2.4</v>
      </c>
      <c r="N151">
        <v>0.72</v>
      </c>
      <c r="O151">
        <v>1.35</v>
      </c>
      <c r="P151">
        <v>14.21</v>
      </c>
      <c r="Q151">
        <v>-11.06</v>
      </c>
      <c r="R151">
        <v>313.86</v>
      </c>
      <c r="S151">
        <v>0.84</v>
      </c>
      <c r="T151">
        <v>3.76</v>
      </c>
      <c r="U151" s="2">
        <v>130155274.04000001</v>
      </c>
      <c r="X151">
        <v>0.33</v>
      </c>
      <c r="Y151">
        <v>99.67</v>
      </c>
      <c r="Z151">
        <v>30.33</v>
      </c>
      <c r="AA151">
        <v>15.05</v>
      </c>
      <c r="AB151">
        <v>13.18</v>
      </c>
      <c r="AC151">
        <v>18.68</v>
      </c>
      <c r="AD151">
        <v>22.76</v>
      </c>
      <c r="AE151">
        <v>0.77</v>
      </c>
      <c r="AF151">
        <v>0.57999999999999996</v>
      </c>
      <c r="AG151">
        <v>0.76</v>
      </c>
      <c r="AH151" t="s">
        <v>34</v>
      </c>
    </row>
    <row r="152" spans="2:34" x14ac:dyDescent="0.35">
      <c r="B152" t="s">
        <v>254</v>
      </c>
      <c r="E152" t="s">
        <v>247</v>
      </c>
      <c r="F152" t="s">
        <v>248</v>
      </c>
      <c r="G152" s="1">
        <v>42728</v>
      </c>
      <c r="H152">
        <v>2.2000000000000002</v>
      </c>
      <c r="I152">
        <v>38.049999999999997</v>
      </c>
      <c r="J152">
        <v>3</v>
      </c>
      <c r="K152">
        <v>4</v>
      </c>
      <c r="L152">
        <v>-3.41</v>
      </c>
      <c r="M152">
        <v>21.36</v>
      </c>
      <c r="N152">
        <v>44.78</v>
      </c>
      <c r="O152">
        <v>1.28</v>
      </c>
      <c r="P152">
        <v>17.32</v>
      </c>
      <c r="Q152">
        <v>-10.83</v>
      </c>
      <c r="R152">
        <v>295.14999999999998</v>
      </c>
      <c r="S152">
        <v>0.63</v>
      </c>
      <c r="T152">
        <v>0.93</v>
      </c>
      <c r="U152" s="2">
        <v>176548.76</v>
      </c>
      <c r="V152">
        <v>43.36</v>
      </c>
      <c r="W152">
        <v>53.78</v>
      </c>
      <c r="X152">
        <v>2.86</v>
      </c>
      <c r="Z152">
        <v>35.200000000000003</v>
      </c>
      <c r="AA152">
        <v>23.82</v>
      </c>
      <c r="AB152">
        <v>1.02</v>
      </c>
      <c r="AC152">
        <v>16.75</v>
      </c>
      <c r="AD152">
        <v>23.21</v>
      </c>
      <c r="AE152">
        <v>0.76</v>
      </c>
      <c r="AF152">
        <v>0.51</v>
      </c>
      <c r="AG152">
        <v>0.88</v>
      </c>
      <c r="AH152" t="s">
        <v>34</v>
      </c>
    </row>
    <row r="153" spans="2:34" x14ac:dyDescent="0.35">
      <c r="B153" t="s">
        <v>255</v>
      </c>
      <c r="E153" t="s">
        <v>244</v>
      </c>
      <c r="F153" t="s">
        <v>245</v>
      </c>
      <c r="G153" s="1">
        <v>42726</v>
      </c>
      <c r="H153">
        <v>17.11</v>
      </c>
      <c r="I153">
        <v>18.420000000000002</v>
      </c>
      <c r="J153">
        <v>2</v>
      </c>
      <c r="K153">
        <v>3</v>
      </c>
      <c r="L153">
        <v>10.98</v>
      </c>
      <c r="M153">
        <v>-0.59</v>
      </c>
      <c r="N153">
        <v>-2.39</v>
      </c>
      <c r="O153">
        <v>0.71</v>
      </c>
      <c r="P153">
        <v>18.43</v>
      </c>
      <c r="Q153">
        <v>-13.89</v>
      </c>
      <c r="R153">
        <v>290.66000000000003</v>
      </c>
      <c r="S153">
        <v>1.27</v>
      </c>
      <c r="T153">
        <v>1.88</v>
      </c>
      <c r="U153" s="2">
        <v>8244298.4000000004</v>
      </c>
      <c r="V153">
        <v>0.13</v>
      </c>
      <c r="W153">
        <v>0.11</v>
      </c>
      <c r="X153">
        <v>95.66</v>
      </c>
      <c r="Y153">
        <v>4.0999999999999996</v>
      </c>
      <c r="Z153">
        <v>38.83</v>
      </c>
      <c r="AA153">
        <v>10.35</v>
      </c>
      <c r="AB153">
        <v>2.46</v>
      </c>
      <c r="AC153">
        <v>25.85</v>
      </c>
      <c r="AD153">
        <v>22.51</v>
      </c>
      <c r="AE153">
        <v>0.66</v>
      </c>
      <c r="AF153">
        <v>0.76</v>
      </c>
      <c r="AG153">
        <v>0.86</v>
      </c>
      <c r="AH153" t="s">
        <v>34</v>
      </c>
    </row>
    <row r="154" spans="2:34" x14ac:dyDescent="0.35">
      <c r="B154" t="s">
        <v>256</v>
      </c>
      <c r="E154" t="s">
        <v>189</v>
      </c>
      <c r="F154" t="s">
        <v>190</v>
      </c>
      <c r="G154" s="1">
        <v>42744</v>
      </c>
      <c r="H154">
        <v>-11.52</v>
      </c>
      <c r="I154">
        <v>-56.29</v>
      </c>
      <c r="J154">
        <v>5</v>
      </c>
      <c r="K154">
        <v>5</v>
      </c>
      <c r="L154">
        <v>-17.13</v>
      </c>
      <c r="M154">
        <v>-72.98</v>
      </c>
      <c r="N154">
        <v>-66.489999999999995</v>
      </c>
      <c r="O154">
        <v>-0.48</v>
      </c>
      <c r="P154">
        <v>27.11</v>
      </c>
      <c r="Q154">
        <v>-59.92</v>
      </c>
      <c r="R154" s="2">
        <v>1840.11</v>
      </c>
      <c r="S154">
        <v>0.47</v>
      </c>
      <c r="T154">
        <v>1.55</v>
      </c>
      <c r="U154" s="2">
        <v>251158.14</v>
      </c>
      <c r="V154">
        <v>66.14</v>
      </c>
      <c r="W154">
        <v>33.86</v>
      </c>
      <c r="Z154">
        <v>43.5</v>
      </c>
      <c r="AA154">
        <v>19.88</v>
      </c>
      <c r="AB154">
        <v>5.46</v>
      </c>
      <c r="AC154">
        <v>14.55</v>
      </c>
      <c r="AD154">
        <v>16.62</v>
      </c>
      <c r="AE154">
        <v>0.8</v>
      </c>
      <c r="AF154">
        <v>0.81</v>
      </c>
      <c r="AG154">
        <v>0.69</v>
      </c>
      <c r="AH154" t="s">
        <v>34</v>
      </c>
    </row>
    <row r="155" spans="2:34" x14ac:dyDescent="0.35">
      <c r="B155" t="s">
        <v>257</v>
      </c>
      <c r="E155" t="s">
        <v>112</v>
      </c>
      <c r="F155" t="s">
        <v>113</v>
      </c>
      <c r="G155" s="1">
        <v>42771</v>
      </c>
      <c r="H155">
        <v>10.94</v>
      </c>
      <c r="I155">
        <v>10.06</v>
      </c>
      <c r="J155">
        <v>4</v>
      </c>
      <c r="K155">
        <v>5</v>
      </c>
      <c r="L155">
        <v>2.39</v>
      </c>
      <c r="M155">
        <v>-0.53</v>
      </c>
      <c r="N155">
        <v>15.4</v>
      </c>
      <c r="O155">
        <v>0.77</v>
      </c>
      <c r="P155">
        <v>15.09</v>
      </c>
      <c r="Q155">
        <v>-14</v>
      </c>
      <c r="R155" s="2">
        <v>1129.32</v>
      </c>
      <c r="S155">
        <v>0.25</v>
      </c>
      <c r="T155">
        <v>0.65</v>
      </c>
      <c r="U155" s="2">
        <v>1732551.3</v>
      </c>
      <c r="V155">
        <v>8.0399999999999991</v>
      </c>
      <c r="W155">
        <v>53.68</v>
      </c>
      <c r="X155">
        <v>24.87</v>
      </c>
      <c r="Y155">
        <v>13.42</v>
      </c>
      <c r="Z155">
        <v>8.1300000000000008</v>
      </c>
      <c r="AA155">
        <v>54.21</v>
      </c>
      <c r="AD155">
        <v>37.659999999999997</v>
      </c>
      <c r="AE155">
        <v>0.63</v>
      </c>
      <c r="AF155">
        <v>0.76</v>
      </c>
      <c r="AG155">
        <v>0.82</v>
      </c>
      <c r="AH155" t="s">
        <v>34</v>
      </c>
    </row>
    <row r="156" spans="2:34" x14ac:dyDescent="0.35">
      <c r="B156" t="s">
        <v>258</v>
      </c>
      <c r="E156" t="s">
        <v>244</v>
      </c>
      <c r="F156" t="s">
        <v>245</v>
      </c>
      <c r="G156" s="1">
        <v>42759</v>
      </c>
      <c r="H156">
        <v>5.54</v>
      </c>
      <c r="I156">
        <v>11.69</v>
      </c>
      <c r="J156">
        <v>2</v>
      </c>
      <c r="K156">
        <v>5</v>
      </c>
      <c r="L156">
        <v>-3.46</v>
      </c>
      <c r="M156">
        <v>-0.37</v>
      </c>
      <c r="N156">
        <v>-18.690000000000001</v>
      </c>
      <c r="O156">
        <v>0.23</v>
      </c>
      <c r="P156">
        <v>17.29</v>
      </c>
      <c r="Q156">
        <v>-12.24</v>
      </c>
      <c r="R156">
        <v>440.6</v>
      </c>
      <c r="S156">
        <v>0.88</v>
      </c>
      <c r="T156">
        <v>2.09</v>
      </c>
      <c r="U156" s="2">
        <v>725127.22</v>
      </c>
      <c r="V156">
        <v>12.94</v>
      </c>
      <c r="W156">
        <v>65.78</v>
      </c>
      <c r="X156">
        <v>21.28</v>
      </c>
      <c r="Z156">
        <v>23.48</v>
      </c>
      <c r="AA156">
        <v>7.36</v>
      </c>
      <c r="AB156">
        <v>13.67</v>
      </c>
      <c r="AC156">
        <v>29.37</v>
      </c>
      <c r="AD156">
        <v>26.12</v>
      </c>
      <c r="AE156">
        <v>0.7</v>
      </c>
      <c r="AF156">
        <v>0.84</v>
      </c>
      <c r="AG156">
        <v>0.78</v>
      </c>
      <c r="AH156" t="s">
        <v>34</v>
      </c>
    </row>
    <row r="157" spans="2:34" x14ac:dyDescent="0.35">
      <c r="B157">
        <v>44</v>
      </c>
      <c r="E157" t="s">
        <v>150</v>
      </c>
      <c r="F157" t="s">
        <v>151</v>
      </c>
      <c r="G157" s="1">
        <v>42793</v>
      </c>
      <c r="H157">
        <v>3.51</v>
      </c>
      <c r="I157">
        <v>7.37</v>
      </c>
      <c r="J157">
        <v>1</v>
      </c>
      <c r="K157">
        <v>1</v>
      </c>
      <c r="L157">
        <v>-2.11</v>
      </c>
      <c r="M157">
        <v>-9.32</v>
      </c>
      <c r="N157">
        <v>-6.09</v>
      </c>
      <c r="O157">
        <v>0.56000000000000005</v>
      </c>
      <c r="P157">
        <v>11.92</v>
      </c>
      <c r="Q157">
        <v>-11.06</v>
      </c>
      <c r="R157">
        <v>16.579999999999998</v>
      </c>
      <c r="S157">
        <v>0.87</v>
      </c>
      <c r="T157">
        <v>1.44</v>
      </c>
      <c r="U157" s="2">
        <v>4094707.5</v>
      </c>
      <c r="AH157" t="s">
        <v>34</v>
      </c>
    </row>
    <row r="158" spans="2:34" x14ac:dyDescent="0.35">
      <c r="B158" t="s">
        <v>259</v>
      </c>
      <c r="E158" t="s">
        <v>260</v>
      </c>
      <c r="F158" t="s">
        <v>261</v>
      </c>
      <c r="G158" s="1">
        <v>42802</v>
      </c>
      <c r="H158">
        <v>15.55</v>
      </c>
      <c r="I158">
        <v>-2.3199999999999998</v>
      </c>
      <c r="J158">
        <v>3</v>
      </c>
      <c r="K158">
        <v>5</v>
      </c>
      <c r="L158">
        <v>9.94</v>
      </c>
      <c r="M158">
        <v>-19.010000000000002</v>
      </c>
      <c r="N158">
        <v>-39.33</v>
      </c>
      <c r="O158">
        <v>-0.16</v>
      </c>
      <c r="P158">
        <v>22.19</v>
      </c>
      <c r="Q158">
        <v>-23.71</v>
      </c>
      <c r="R158" s="2">
        <v>1074.46</v>
      </c>
      <c r="S158">
        <v>1.26</v>
      </c>
      <c r="T158">
        <v>1.29</v>
      </c>
      <c r="U158" s="2">
        <v>840892.61</v>
      </c>
      <c r="V158">
        <v>17.63</v>
      </c>
      <c r="W158">
        <v>43.31</v>
      </c>
      <c r="X158">
        <v>27.65</v>
      </c>
      <c r="Y158">
        <v>11.41</v>
      </c>
      <c r="Z158">
        <v>47.21</v>
      </c>
      <c r="AA158">
        <v>18.059999999999999</v>
      </c>
      <c r="AB158">
        <v>4.5999999999999996</v>
      </c>
      <c r="AC158">
        <v>11.51</v>
      </c>
      <c r="AD158">
        <v>18.62</v>
      </c>
      <c r="AE158">
        <v>0.81</v>
      </c>
      <c r="AF158">
        <v>0.89</v>
      </c>
      <c r="AG158">
        <v>0.8</v>
      </c>
      <c r="AH158" t="s">
        <v>34</v>
      </c>
    </row>
    <row r="159" spans="2:34" x14ac:dyDescent="0.35">
      <c r="B159" t="s">
        <v>262</v>
      </c>
      <c r="E159" t="s">
        <v>260</v>
      </c>
      <c r="F159" t="s">
        <v>261</v>
      </c>
      <c r="G159" s="1">
        <v>42804</v>
      </c>
      <c r="H159">
        <v>4.54</v>
      </c>
      <c r="I159">
        <v>14.95</v>
      </c>
      <c r="J159">
        <v>2</v>
      </c>
      <c r="K159">
        <v>2</v>
      </c>
      <c r="L159">
        <v>-1.07</v>
      </c>
      <c r="M159">
        <v>-1.74</v>
      </c>
      <c r="N159">
        <v>14.38</v>
      </c>
      <c r="O159">
        <v>1.07</v>
      </c>
      <c r="P159">
        <v>13.54</v>
      </c>
      <c r="Q159">
        <v>-11.85</v>
      </c>
      <c r="R159">
        <v>814.81</v>
      </c>
      <c r="S159">
        <v>0.83</v>
      </c>
      <c r="T159">
        <v>1.56</v>
      </c>
      <c r="U159" s="2">
        <v>51608524.43</v>
      </c>
      <c r="X159">
        <v>16.059999999999999</v>
      </c>
      <c r="Y159">
        <v>83.94</v>
      </c>
      <c r="Z159">
        <v>33.799999999999997</v>
      </c>
      <c r="AA159">
        <v>27.29</v>
      </c>
      <c r="AB159">
        <v>1.81</v>
      </c>
      <c r="AC159">
        <v>5.25</v>
      </c>
      <c r="AD159">
        <v>31.85</v>
      </c>
      <c r="AE159">
        <v>0.75</v>
      </c>
      <c r="AF159">
        <v>0.45</v>
      </c>
      <c r="AG159">
        <v>0.97</v>
      </c>
      <c r="AH159" t="s">
        <v>34</v>
      </c>
    </row>
    <row r="160" spans="2:34" x14ac:dyDescent="0.35">
      <c r="B160" t="s">
        <v>263</v>
      </c>
      <c r="E160" t="s">
        <v>264</v>
      </c>
      <c r="F160" t="s">
        <v>265</v>
      </c>
      <c r="G160" s="1">
        <v>42856</v>
      </c>
      <c r="H160">
        <v>2.67</v>
      </c>
      <c r="I160">
        <v>6.13</v>
      </c>
      <c r="J160">
        <v>1</v>
      </c>
      <c r="K160">
        <v>4</v>
      </c>
      <c r="L160">
        <v>-2.94</v>
      </c>
      <c r="M160">
        <v>-10.56</v>
      </c>
      <c r="N160">
        <v>-10.68</v>
      </c>
      <c r="O160">
        <v>0.38</v>
      </c>
      <c r="P160">
        <v>6.43</v>
      </c>
      <c r="Q160">
        <v>-3.85</v>
      </c>
      <c r="R160">
        <v>160.38</v>
      </c>
      <c r="S160">
        <v>0.1</v>
      </c>
      <c r="T160">
        <v>6.02</v>
      </c>
      <c r="U160" s="2">
        <v>821185.19</v>
      </c>
      <c r="V160">
        <v>3.24</v>
      </c>
      <c r="W160">
        <v>38.159999999999997</v>
      </c>
      <c r="X160">
        <v>58.36</v>
      </c>
      <c r="Y160">
        <v>0.24</v>
      </c>
      <c r="Z160">
        <v>5.37</v>
      </c>
      <c r="AA160">
        <v>34.76</v>
      </c>
      <c r="AB160">
        <v>1.05</v>
      </c>
      <c r="AC160">
        <v>58.07</v>
      </c>
      <c r="AD160">
        <v>0.74</v>
      </c>
      <c r="AE160">
        <v>0.73</v>
      </c>
      <c r="AF160">
        <v>0.74</v>
      </c>
      <c r="AG160">
        <v>0.63</v>
      </c>
      <c r="AH160" t="s">
        <v>34</v>
      </c>
    </row>
    <row r="161" spans="2:34" x14ac:dyDescent="0.35">
      <c r="B161" t="s">
        <v>266</v>
      </c>
      <c r="E161" t="s">
        <v>170</v>
      </c>
      <c r="F161" t="s">
        <v>171</v>
      </c>
      <c r="G161" s="1">
        <v>42855</v>
      </c>
      <c r="H161">
        <v>-20.420000000000002</v>
      </c>
      <c r="I161">
        <v>-9.73</v>
      </c>
      <c r="J161">
        <v>5</v>
      </c>
      <c r="K161">
        <v>5</v>
      </c>
      <c r="L161">
        <v>-26.03</v>
      </c>
      <c r="M161">
        <v>-26.42</v>
      </c>
      <c r="N161">
        <v>-60.69</v>
      </c>
      <c r="O161">
        <v>-0.56000000000000005</v>
      </c>
      <c r="P161">
        <v>28.3</v>
      </c>
      <c r="Q161">
        <v>-30.25</v>
      </c>
      <c r="R161" s="2">
        <v>2365.69</v>
      </c>
      <c r="S161">
        <v>0.12</v>
      </c>
      <c r="T161">
        <v>0.26</v>
      </c>
      <c r="U161" s="2">
        <v>362034.02</v>
      </c>
      <c r="V161">
        <v>56.53</v>
      </c>
      <c r="W161">
        <v>43.47</v>
      </c>
      <c r="Z161">
        <v>36.78</v>
      </c>
      <c r="AA161">
        <v>13.71</v>
      </c>
      <c r="AB161">
        <v>8.18</v>
      </c>
      <c r="AC161">
        <v>7.55</v>
      </c>
      <c r="AD161">
        <v>33.770000000000003</v>
      </c>
      <c r="AE161">
        <v>0.89</v>
      </c>
      <c r="AF161">
        <v>0.74</v>
      </c>
      <c r="AG161">
        <v>0.69</v>
      </c>
      <c r="AH161" t="s">
        <v>34</v>
      </c>
    </row>
    <row r="162" spans="2:34" x14ac:dyDescent="0.35">
      <c r="B162" t="s">
        <v>267</v>
      </c>
      <c r="E162" t="s">
        <v>170</v>
      </c>
      <c r="F162" t="s">
        <v>171</v>
      </c>
      <c r="G162" s="1">
        <v>42849</v>
      </c>
      <c r="H162">
        <v>-2.9</v>
      </c>
      <c r="I162">
        <v>-18.07</v>
      </c>
      <c r="J162">
        <v>4</v>
      </c>
      <c r="K162">
        <v>5</v>
      </c>
      <c r="L162">
        <v>-8.51</v>
      </c>
      <c r="M162">
        <v>-34.76</v>
      </c>
      <c r="N162">
        <v>-52.64</v>
      </c>
      <c r="O162">
        <v>-0.67</v>
      </c>
      <c r="P162">
        <v>17.09</v>
      </c>
      <c r="Q162">
        <v>-30.08</v>
      </c>
      <c r="R162">
        <v>555.04999999999995</v>
      </c>
      <c r="S162">
        <v>0.71</v>
      </c>
      <c r="T162">
        <v>1.82</v>
      </c>
      <c r="U162" s="2">
        <v>197268.29</v>
      </c>
      <c r="V162">
        <v>71.11</v>
      </c>
      <c r="W162">
        <v>28.41</v>
      </c>
      <c r="X162">
        <v>0.48</v>
      </c>
      <c r="Z162">
        <v>26.35</v>
      </c>
      <c r="AA162">
        <v>13.39</v>
      </c>
      <c r="AB162">
        <v>3.52</v>
      </c>
      <c r="AC162">
        <v>27.73</v>
      </c>
      <c r="AD162">
        <v>29.01</v>
      </c>
      <c r="AE162">
        <v>0.79</v>
      </c>
      <c r="AF162">
        <v>0.81</v>
      </c>
      <c r="AG162">
        <v>0.6</v>
      </c>
      <c r="AH162" t="s">
        <v>34</v>
      </c>
    </row>
    <row r="163" spans="2:34" x14ac:dyDescent="0.35">
      <c r="B163" t="s">
        <v>268</v>
      </c>
      <c r="E163" t="s">
        <v>203</v>
      </c>
      <c r="F163" t="s">
        <v>204</v>
      </c>
      <c r="G163" s="1">
        <v>42868</v>
      </c>
      <c r="H163">
        <v>4.6399999999999997</v>
      </c>
      <c r="I163">
        <v>20.73</v>
      </c>
      <c r="J163">
        <v>1</v>
      </c>
      <c r="K163">
        <v>3</v>
      </c>
      <c r="L163">
        <v>-1.38</v>
      </c>
      <c r="M163">
        <v>2</v>
      </c>
      <c r="N163">
        <v>3.44</v>
      </c>
      <c r="O163">
        <v>0.97</v>
      </c>
      <c r="P163">
        <v>14.9</v>
      </c>
      <c r="Q163">
        <v>-11.13</v>
      </c>
      <c r="R163">
        <v>54.6</v>
      </c>
      <c r="S163">
        <v>1.02</v>
      </c>
      <c r="T163">
        <v>1.43</v>
      </c>
      <c r="U163" s="2">
        <v>6935850.2800000003</v>
      </c>
      <c r="V163">
        <v>0.21</v>
      </c>
      <c r="W163">
        <v>0.06</v>
      </c>
      <c r="X163">
        <v>45.03</v>
      </c>
      <c r="Y163">
        <v>54.71</v>
      </c>
      <c r="Z163">
        <v>38.869999999999997</v>
      </c>
      <c r="AA163">
        <v>10.37</v>
      </c>
      <c r="AB163">
        <v>4.28</v>
      </c>
      <c r="AC163">
        <v>3.68</v>
      </c>
      <c r="AD163">
        <v>42.8</v>
      </c>
      <c r="AE163">
        <v>0.78</v>
      </c>
      <c r="AF163">
        <v>0.51</v>
      </c>
      <c r="AG163">
        <v>0.91</v>
      </c>
      <c r="AH163" t="s">
        <v>34</v>
      </c>
    </row>
    <row r="164" spans="2:34" x14ac:dyDescent="0.35">
      <c r="B164" t="s">
        <v>269</v>
      </c>
      <c r="E164" t="s">
        <v>270</v>
      </c>
      <c r="F164" t="s">
        <v>271</v>
      </c>
      <c r="G164" s="1">
        <v>42875</v>
      </c>
      <c r="H164">
        <v>6.35</v>
      </c>
      <c r="I164">
        <v>13.3</v>
      </c>
      <c r="J164">
        <v>4</v>
      </c>
      <c r="K164">
        <v>4</v>
      </c>
      <c r="L164">
        <v>-2.65</v>
      </c>
      <c r="M164">
        <v>1.23</v>
      </c>
      <c r="N164">
        <v>24.91</v>
      </c>
      <c r="O164">
        <v>0.62</v>
      </c>
      <c r="P164">
        <v>19.989999999999998</v>
      </c>
      <c r="Q164">
        <v>-18.649999999999999</v>
      </c>
      <c r="R164">
        <v>438.75</v>
      </c>
      <c r="S164">
        <v>0.7</v>
      </c>
      <c r="T164">
        <v>0.56999999999999995</v>
      </c>
      <c r="U164" s="2">
        <v>317694.34999999998</v>
      </c>
      <c r="V164">
        <v>67.819999999999993</v>
      </c>
      <c r="W164">
        <v>32.18</v>
      </c>
      <c r="Z164">
        <v>17.940000000000001</v>
      </c>
      <c r="AA164">
        <v>31.04</v>
      </c>
      <c r="AB164">
        <v>2.92</v>
      </c>
      <c r="AC164">
        <v>5.39</v>
      </c>
      <c r="AD164">
        <v>42.72</v>
      </c>
      <c r="AE164">
        <v>0.69</v>
      </c>
      <c r="AF164">
        <v>0.67</v>
      </c>
      <c r="AG164">
        <v>0.7</v>
      </c>
      <c r="AH164" t="s">
        <v>34</v>
      </c>
    </row>
    <row r="165" spans="2:34" x14ac:dyDescent="0.35">
      <c r="B165" t="s">
        <v>272</v>
      </c>
      <c r="E165" t="s">
        <v>203</v>
      </c>
      <c r="F165" t="s">
        <v>204</v>
      </c>
      <c r="G165" s="1">
        <v>42868</v>
      </c>
      <c r="H165">
        <v>0.75</v>
      </c>
      <c r="I165">
        <v>11.07</v>
      </c>
      <c r="J165">
        <v>1</v>
      </c>
      <c r="K165">
        <v>4</v>
      </c>
      <c r="L165">
        <v>-2.85</v>
      </c>
      <c r="M165">
        <v>-6.39</v>
      </c>
      <c r="N165">
        <v>-1.95</v>
      </c>
      <c r="O165">
        <v>0.59</v>
      </c>
      <c r="P165">
        <v>9.85</v>
      </c>
      <c r="Q165">
        <v>-7.13</v>
      </c>
      <c r="R165">
        <v>91.1</v>
      </c>
      <c r="S165">
        <v>0.93</v>
      </c>
      <c r="T165">
        <v>1.91</v>
      </c>
      <c r="U165" s="2">
        <v>946412.04</v>
      </c>
      <c r="V165">
        <v>0.21</v>
      </c>
      <c r="W165">
        <v>0.06</v>
      </c>
      <c r="X165">
        <v>34.729999999999997</v>
      </c>
      <c r="Y165">
        <v>64.989999999999995</v>
      </c>
      <c r="Z165">
        <v>34.76</v>
      </c>
      <c r="AA165">
        <v>18.850000000000001</v>
      </c>
      <c r="AB165">
        <v>32.4</v>
      </c>
      <c r="AC165">
        <v>9.32</v>
      </c>
      <c r="AD165">
        <v>4.68</v>
      </c>
      <c r="AE165">
        <v>0.83</v>
      </c>
      <c r="AF165">
        <v>0.74</v>
      </c>
      <c r="AG165">
        <v>0.87</v>
      </c>
      <c r="AH165" t="s">
        <v>180</v>
      </c>
    </row>
    <row r="166" spans="2:34" x14ac:dyDescent="0.35">
      <c r="B166" t="s">
        <v>273</v>
      </c>
      <c r="E166" t="s">
        <v>270</v>
      </c>
      <c r="F166" t="s">
        <v>271</v>
      </c>
      <c r="G166" s="1">
        <v>42875</v>
      </c>
      <c r="H166">
        <v>1.76</v>
      </c>
      <c r="I166">
        <v>0.65</v>
      </c>
      <c r="J166">
        <v>4</v>
      </c>
      <c r="K166">
        <v>4</v>
      </c>
      <c r="L166">
        <v>-4.0199999999999996</v>
      </c>
      <c r="M166">
        <v>-10.6</v>
      </c>
      <c r="N166">
        <v>2.34</v>
      </c>
      <c r="O166">
        <v>0.45</v>
      </c>
      <c r="P166">
        <v>17.62</v>
      </c>
      <c r="Q166">
        <v>-16.88</v>
      </c>
      <c r="R166">
        <v>438.23</v>
      </c>
      <c r="S166">
        <v>0.77</v>
      </c>
      <c r="T166">
        <v>0.8</v>
      </c>
      <c r="U166" s="2">
        <v>809508.48</v>
      </c>
      <c r="W166">
        <v>91.98</v>
      </c>
      <c r="X166">
        <v>8.02</v>
      </c>
      <c r="Z166">
        <v>33.15</v>
      </c>
      <c r="AA166">
        <v>12.23</v>
      </c>
      <c r="AB166">
        <v>3.56</v>
      </c>
      <c r="AC166">
        <v>15.84</v>
      </c>
      <c r="AD166">
        <v>35.22</v>
      </c>
      <c r="AE166">
        <v>0.74</v>
      </c>
      <c r="AF166">
        <v>0.71</v>
      </c>
      <c r="AG166">
        <v>0.75</v>
      </c>
      <c r="AH166" t="s">
        <v>34</v>
      </c>
    </row>
    <row r="167" spans="2:34" x14ac:dyDescent="0.35">
      <c r="B167" t="s">
        <v>274</v>
      </c>
      <c r="E167" t="s">
        <v>235</v>
      </c>
      <c r="F167" t="s">
        <v>236</v>
      </c>
      <c r="G167" s="1">
        <v>42869</v>
      </c>
      <c r="H167">
        <v>9.6999999999999993</v>
      </c>
      <c r="I167">
        <v>13.88</v>
      </c>
      <c r="J167">
        <v>3</v>
      </c>
      <c r="K167">
        <v>3</v>
      </c>
      <c r="L167">
        <v>3.57</v>
      </c>
      <c r="M167">
        <v>-5.13</v>
      </c>
      <c r="N167">
        <v>-23.91</v>
      </c>
      <c r="O167">
        <v>0.28999999999999998</v>
      </c>
      <c r="P167">
        <v>17.59</v>
      </c>
      <c r="Q167">
        <v>-15.45</v>
      </c>
      <c r="R167">
        <v>729.34</v>
      </c>
      <c r="S167">
        <v>1.1399999999999999</v>
      </c>
      <c r="T167">
        <v>1.53</v>
      </c>
      <c r="U167" s="2">
        <v>15020446.310000001</v>
      </c>
      <c r="W167">
        <v>0.36</v>
      </c>
      <c r="X167">
        <v>24.97</v>
      </c>
      <c r="Y167">
        <v>74.67</v>
      </c>
      <c r="Z167">
        <v>26.31</v>
      </c>
      <c r="AA167">
        <v>22.39</v>
      </c>
      <c r="AB167">
        <v>12.24</v>
      </c>
      <c r="AC167">
        <v>23.09</v>
      </c>
      <c r="AD167">
        <v>15.97</v>
      </c>
      <c r="AE167">
        <v>0.78</v>
      </c>
      <c r="AF167">
        <v>0.88</v>
      </c>
      <c r="AG167">
        <v>0.79</v>
      </c>
      <c r="AH167" t="s">
        <v>34</v>
      </c>
    </row>
    <row r="168" spans="2:34" x14ac:dyDescent="0.35">
      <c r="B168" t="s">
        <v>275</v>
      </c>
      <c r="E168" t="s">
        <v>270</v>
      </c>
      <c r="F168" t="s">
        <v>271</v>
      </c>
      <c r="G168" s="1">
        <v>42884</v>
      </c>
      <c r="H168">
        <v>7.06</v>
      </c>
      <c r="I168">
        <v>-1.02</v>
      </c>
      <c r="J168">
        <v>4</v>
      </c>
      <c r="K168">
        <v>5</v>
      </c>
      <c r="L168">
        <v>1.38</v>
      </c>
      <c r="M168">
        <v>-17.13</v>
      </c>
      <c r="N168">
        <v>-5.91</v>
      </c>
      <c r="O168">
        <v>0.45</v>
      </c>
      <c r="P168">
        <v>22.37</v>
      </c>
      <c r="Q168">
        <v>-17.88</v>
      </c>
      <c r="R168">
        <v>607.59</v>
      </c>
      <c r="S168">
        <v>1.57</v>
      </c>
      <c r="T168">
        <v>0.14000000000000001</v>
      </c>
      <c r="U168" s="2">
        <v>283673.17</v>
      </c>
      <c r="V168">
        <v>14.12</v>
      </c>
      <c r="W168">
        <v>80.81</v>
      </c>
      <c r="X168">
        <v>4.79</v>
      </c>
      <c r="Y168">
        <v>0.28000000000000003</v>
      </c>
      <c r="Z168">
        <v>34.450000000000003</v>
      </c>
      <c r="AA168">
        <v>11.1</v>
      </c>
      <c r="AB168">
        <v>2.6</v>
      </c>
      <c r="AC168">
        <v>14.67</v>
      </c>
      <c r="AD168">
        <v>37.19</v>
      </c>
      <c r="AE168">
        <v>0.76</v>
      </c>
      <c r="AF168">
        <v>0.81</v>
      </c>
      <c r="AG168">
        <v>0.73</v>
      </c>
      <c r="AH168" t="s">
        <v>34</v>
      </c>
    </row>
    <row r="169" spans="2:34" x14ac:dyDescent="0.35">
      <c r="B169" t="s">
        <v>276</v>
      </c>
      <c r="E169" t="s">
        <v>203</v>
      </c>
      <c r="F169" t="s">
        <v>204</v>
      </c>
      <c r="G169" s="1">
        <v>42868</v>
      </c>
      <c r="H169">
        <v>5.59</v>
      </c>
      <c r="I169">
        <v>-9.1300000000000008</v>
      </c>
      <c r="J169">
        <v>2</v>
      </c>
      <c r="K169">
        <v>5</v>
      </c>
      <c r="L169">
        <v>-3.41</v>
      </c>
      <c r="M169">
        <v>-21.19</v>
      </c>
      <c r="N169">
        <v>-23.61</v>
      </c>
      <c r="O169">
        <v>-0.18</v>
      </c>
      <c r="P169">
        <v>17.440000000000001</v>
      </c>
      <c r="Q169">
        <v>-20.87</v>
      </c>
      <c r="R169">
        <v>69.17</v>
      </c>
      <c r="S169">
        <v>0.89</v>
      </c>
      <c r="T169">
        <v>1.8</v>
      </c>
      <c r="U169" s="2">
        <v>319492.46999999997</v>
      </c>
      <c r="V169">
        <v>23.09</v>
      </c>
      <c r="W169">
        <v>71.58</v>
      </c>
      <c r="X169">
        <v>5.34</v>
      </c>
      <c r="Z169">
        <v>42.31</v>
      </c>
      <c r="AA169">
        <v>17.3</v>
      </c>
      <c r="AB169">
        <v>5.35</v>
      </c>
      <c r="AC169">
        <v>9.67</v>
      </c>
      <c r="AD169">
        <v>25.37</v>
      </c>
      <c r="AE169">
        <v>0.69</v>
      </c>
      <c r="AF169">
        <v>0.7</v>
      </c>
      <c r="AG169">
        <v>0.77</v>
      </c>
      <c r="AH169" t="s">
        <v>34</v>
      </c>
    </row>
    <row r="170" spans="2:34" x14ac:dyDescent="0.35">
      <c r="B170" t="s">
        <v>277</v>
      </c>
      <c r="E170" t="s">
        <v>235</v>
      </c>
      <c r="F170" t="s">
        <v>236</v>
      </c>
      <c r="G170" s="1">
        <v>42899</v>
      </c>
      <c r="H170">
        <v>8.42</v>
      </c>
      <c r="I170">
        <v>10.57</v>
      </c>
      <c r="J170">
        <v>2</v>
      </c>
      <c r="K170">
        <v>3</v>
      </c>
      <c r="L170">
        <v>2.29</v>
      </c>
      <c r="M170">
        <v>-8.44</v>
      </c>
      <c r="N170">
        <v>2.72</v>
      </c>
      <c r="O170">
        <v>1.18</v>
      </c>
      <c r="P170">
        <v>16.84</v>
      </c>
      <c r="Q170">
        <v>-14</v>
      </c>
      <c r="R170">
        <v>358.34</v>
      </c>
      <c r="S170">
        <v>1.04</v>
      </c>
      <c r="T170">
        <v>2.0099999999999998</v>
      </c>
      <c r="U170" s="2">
        <v>11391075.199999999</v>
      </c>
      <c r="X170">
        <v>10.44</v>
      </c>
      <c r="Y170">
        <v>89.56</v>
      </c>
      <c r="Z170">
        <v>7.73</v>
      </c>
      <c r="AA170">
        <v>34.590000000000003</v>
      </c>
      <c r="AB170">
        <v>2.0099999999999998</v>
      </c>
      <c r="AC170">
        <v>30.04</v>
      </c>
      <c r="AD170">
        <v>25.63</v>
      </c>
      <c r="AE170">
        <v>0.78</v>
      </c>
      <c r="AF170">
        <v>0.65</v>
      </c>
      <c r="AG170">
        <v>0.88</v>
      </c>
      <c r="AH170" t="s">
        <v>34</v>
      </c>
    </row>
    <row r="171" spans="2:34" x14ac:dyDescent="0.35">
      <c r="B171" t="s">
        <v>278</v>
      </c>
      <c r="E171" t="s">
        <v>279</v>
      </c>
      <c r="F171" t="s">
        <v>280</v>
      </c>
      <c r="G171" s="1">
        <v>42914</v>
      </c>
      <c r="H171">
        <v>5.67</v>
      </c>
      <c r="I171">
        <v>-0.76</v>
      </c>
      <c r="J171">
        <v>2</v>
      </c>
      <c r="K171">
        <v>3</v>
      </c>
      <c r="L171">
        <v>0.05</v>
      </c>
      <c r="M171">
        <v>-17.45</v>
      </c>
      <c r="N171">
        <v>-15.64</v>
      </c>
      <c r="O171">
        <v>0.18</v>
      </c>
      <c r="P171">
        <v>15.28</v>
      </c>
      <c r="Q171">
        <v>-14.96</v>
      </c>
      <c r="R171">
        <v>66.86</v>
      </c>
      <c r="S171">
        <v>1.1399999999999999</v>
      </c>
      <c r="T171">
        <v>2.95</v>
      </c>
      <c r="U171" s="2">
        <v>154433.54999999999</v>
      </c>
      <c r="V171">
        <v>85.92</v>
      </c>
      <c r="W171">
        <v>14.08</v>
      </c>
      <c r="Z171">
        <v>32.369999999999997</v>
      </c>
      <c r="AA171">
        <v>8.61</v>
      </c>
      <c r="AB171">
        <v>8.9</v>
      </c>
      <c r="AC171">
        <v>31.8</v>
      </c>
      <c r="AD171">
        <v>18.32</v>
      </c>
      <c r="AE171">
        <v>0.59</v>
      </c>
      <c r="AF171">
        <v>0.75</v>
      </c>
      <c r="AG171">
        <v>0.53</v>
      </c>
      <c r="AH171" t="s">
        <v>34</v>
      </c>
    </row>
    <row r="172" spans="2:34" x14ac:dyDescent="0.35">
      <c r="B172" t="s">
        <v>281</v>
      </c>
      <c r="E172" t="s">
        <v>84</v>
      </c>
      <c r="F172" t="s">
        <v>85</v>
      </c>
      <c r="G172" s="1">
        <v>42945</v>
      </c>
      <c r="H172">
        <v>7.02</v>
      </c>
      <c r="I172">
        <v>-5.27</v>
      </c>
      <c r="J172">
        <v>3</v>
      </c>
      <c r="K172">
        <v>1</v>
      </c>
      <c r="L172">
        <v>0.89</v>
      </c>
      <c r="M172">
        <v>-24.28</v>
      </c>
      <c r="N172">
        <v>-4.83</v>
      </c>
      <c r="O172">
        <v>0.67</v>
      </c>
      <c r="P172">
        <v>31.08</v>
      </c>
      <c r="Q172">
        <v>-24.56</v>
      </c>
      <c r="R172">
        <v>701.31</v>
      </c>
      <c r="S172">
        <v>1.69</v>
      </c>
      <c r="T172">
        <v>0</v>
      </c>
      <c r="U172" s="2">
        <v>28167795.129999999</v>
      </c>
      <c r="AH172" t="s">
        <v>34</v>
      </c>
    </row>
    <row r="173" spans="2:34" x14ac:dyDescent="0.35">
      <c r="B173" t="s">
        <v>282</v>
      </c>
      <c r="E173" t="s">
        <v>79</v>
      </c>
      <c r="F173" t="s">
        <v>80</v>
      </c>
      <c r="G173" s="1">
        <v>42928</v>
      </c>
      <c r="H173">
        <v>7.45</v>
      </c>
      <c r="I173">
        <v>-6.54</v>
      </c>
      <c r="J173">
        <v>4</v>
      </c>
      <c r="K173">
        <v>2</v>
      </c>
      <c r="L173">
        <v>1.84</v>
      </c>
      <c r="M173">
        <v>-23.23</v>
      </c>
      <c r="N173">
        <v>-23.08</v>
      </c>
      <c r="O173">
        <v>0.1</v>
      </c>
      <c r="P173">
        <v>14.57</v>
      </c>
      <c r="Q173">
        <v>-19.86</v>
      </c>
      <c r="R173">
        <v>67.37</v>
      </c>
      <c r="S173">
        <v>0.36</v>
      </c>
      <c r="T173">
        <v>2.0499999999999998</v>
      </c>
      <c r="U173" s="2">
        <v>12249123.58</v>
      </c>
      <c r="W173">
        <v>1.53</v>
      </c>
      <c r="X173">
        <v>17.079999999999998</v>
      </c>
      <c r="Y173">
        <v>81.39</v>
      </c>
      <c r="AA173">
        <v>100</v>
      </c>
      <c r="AE173">
        <v>0.76</v>
      </c>
      <c r="AF173">
        <v>0.71</v>
      </c>
      <c r="AG173">
        <v>0.8</v>
      </c>
      <c r="AH173" t="s">
        <v>34</v>
      </c>
    </row>
    <row r="174" spans="2:34" x14ac:dyDescent="0.35">
      <c r="B174" t="s">
        <v>283</v>
      </c>
      <c r="E174" t="s">
        <v>235</v>
      </c>
      <c r="F174" t="s">
        <v>236</v>
      </c>
      <c r="G174" s="1">
        <v>42929</v>
      </c>
      <c r="H174">
        <v>11.62</v>
      </c>
      <c r="I174">
        <v>14.86</v>
      </c>
      <c r="J174">
        <v>4</v>
      </c>
      <c r="K174">
        <v>3</v>
      </c>
      <c r="L174">
        <v>5.49</v>
      </c>
      <c r="M174">
        <v>-4.1500000000000004</v>
      </c>
      <c r="N174">
        <v>-29.63</v>
      </c>
      <c r="O174">
        <v>0.1</v>
      </c>
      <c r="P174">
        <v>16.12</v>
      </c>
      <c r="Q174">
        <v>-12.35</v>
      </c>
      <c r="R174">
        <v>786.86</v>
      </c>
      <c r="S174">
        <v>1.06</v>
      </c>
      <c r="T174">
        <v>1.95</v>
      </c>
      <c r="U174" s="2">
        <v>11645206.640000001</v>
      </c>
      <c r="X174">
        <v>35.590000000000003</v>
      </c>
      <c r="Y174">
        <v>64.41</v>
      </c>
      <c r="Z174">
        <v>23.83</v>
      </c>
      <c r="AA174">
        <v>11.25</v>
      </c>
      <c r="AB174">
        <v>9.9700000000000006</v>
      </c>
      <c r="AC174">
        <v>35.64</v>
      </c>
      <c r="AD174">
        <v>19.3</v>
      </c>
      <c r="AE174">
        <v>0.77</v>
      </c>
      <c r="AF174">
        <v>0.87</v>
      </c>
      <c r="AG174">
        <v>0.74</v>
      </c>
      <c r="AH174" t="s">
        <v>34</v>
      </c>
    </row>
    <row r="175" spans="2:34" x14ac:dyDescent="0.35">
      <c r="B175" t="s">
        <v>284</v>
      </c>
      <c r="E175" t="s">
        <v>232</v>
      </c>
      <c r="F175" t="s">
        <v>233</v>
      </c>
      <c r="G175" s="1">
        <v>42970</v>
      </c>
      <c r="H175">
        <v>17.690000000000001</v>
      </c>
      <c r="I175">
        <v>20.18</v>
      </c>
      <c r="J175">
        <v>4</v>
      </c>
      <c r="K175">
        <v>2</v>
      </c>
      <c r="L175">
        <v>12.39</v>
      </c>
      <c r="M175">
        <v>6.17</v>
      </c>
      <c r="N175">
        <v>-2.35</v>
      </c>
      <c r="O175">
        <v>0.45</v>
      </c>
      <c r="P175">
        <v>23.99</v>
      </c>
      <c r="Q175">
        <v>-18.04</v>
      </c>
      <c r="R175">
        <v>271.83</v>
      </c>
      <c r="S175">
        <v>1.61</v>
      </c>
      <c r="T175">
        <v>1.79</v>
      </c>
      <c r="U175" s="2">
        <v>15522514.77</v>
      </c>
      <c r="X175">
        <v>42.63</v>
      </c>
      <c r="Y175">
        <v>57.37</v>
      </c>
      <c r="Z175">
        <v>28.15</v>
      </c>
      <c r="AA175">
        <v>12.46</v>
      </c>
      <c r="AB175">
        <v>8.69</v>
      </c>
      <c r="AC175">
        <v>22.22</v>
      </c>
      <c r="AD175">
        <v>28.48</v>
      </c>
      <c r="AE175">
        <v>0.62</v>
      </c>
      <c r="AF175">
        <v>0.88</v>
      </c>
      <c r="AG175">
        <v>0.8</v>
      </c>
      <c r="AH175" t="s">
        <v>34</v>
      </c>
    </row>
    <row r="176" spans="2:34" x14ac:dyDescent="0.35">
      <c r="B176" t="s">
        <v>285</v>
      </c>
      <c r="E176" t="s">
        <v>250</v>
      </c>
      <c r="F176" t="s">
        <v>251</v>
      </c>
      <c r="G176" s="1">
        <v>42965</v>
      </c>
      <c r="H176">
        <v>7.67</v>
      </c>
      <c r="I176">
        <v>15.75</v>
      </c>
      <c r="J176">
        <v>1</v>
      </c>
      <c r="K176">
        <v>4</v>
      </c>
      <c r="L176">
        <v>1.54</v>
      </c>
      <c r="M176">
        <v>-3.26</v>
      </c>
      <c r="N176">
        <v>-14.41</v>
      </c>
      <c r="O176">
        <v>0.49</v>
      </c>
      <c r="P176">
        <v>15.27</v>
      </c>
      <c r="Q176">
        <v>-10.44</v>
      </c>
      <c r="R176">
        <v>60.65</v>
      </c>
      <c r="S176">
        <v>1.07</v>
      </c>
      <c r="T176">
        <v>3.34</v>
      </c>
      <c r="U176" s="2">
        <v>509171.49</v>
      </c>
      <c r="V176">
        <v>5.22</v>
      </c>
      <c r="W176">
        <v>13.86</v>
      </c>
      <c r="X176">
        <v>23.68</v>
      </c>
      <c r="Y176">
        <v>57.24</v>
      </c>
      <c r="Z176">
        <v>45.48</v>
      </c>
      <c r="AA176">
        <v>19.21</v>
      </c>
      <c r="AB176">
        <v>10.65</v>
      </c>
      <c r="AC176">
        <v>1.87</v>
      </c>
      <c r="AD176">
        <v>22.78</v>
      </c>
      <c r="AE176">
        <v>0.66</v>
      </c>
      <c r="AF176">
        <v>0.54</v>
      </c>
      <c r="AG176">
        <v>0.85</v>
      </c>
      <c r="AH176" t="s">
        <v>34</v>
      </c>
    </row>
    <row r="177" spans="2:34" x14ac:dyDescent="0.35">
      <c r="B177" t="s">
        <v>286</v>
      </c>
      <c r="E177" t="s">
        <v>250</v>
      </c>
      <c r="F177" t="s">
        <v>251</v>
      </c>
      <c r="G177" s="1">
        <v>42964</v>
      </c>
      <c r="H177">
        <v>9.73</v>
      </c>
      <c r="I177">
        <v>9.9600000000000009</v>
      </c>
      <c r="J177">
        <v>2</v>
      </c>
      <c r="K177">
        <v>4</v>
      </c>
      <c r="L177">
        <v>3.59</v>
      </c>
      <c r="M177">
        <v>-9.0500000000000007</v>
      </c>
      <c r="N177">
        <v>-15.19</v>
      </c>
      <c r="O177">
        <v>0.39</v>
      </c>
      <c r="P177">
        <v>17.91</v>
      </c>
      <c r="Q177">
        <v>-13.75</v>
      </c>
      <c r="R177">
        <v>61.32</v>
      </c>
      <c r="S177">
        <v>1.25</v>
      </c>
      <c r="T177">
        <v>2.7</v>
      </c>
      <c r="U177" s="2">
        <v>1250362.26</v>
      </c>
      <c r="V177">
        <v>7.27</v>
      </c>
      <c r="W177">
        <v>14.71</v>
      </c>
      <c r="X177">
        <v>31.36</v>
      </c>
      <c r="Y177">
        <v>46.66</v>
      </c>
      <c r="Z177">
        <v>42.04</v>
      </c>
      <c r="AA177">
        <v>24.14</v>
      </c>
      <c r="AB177">
        <v>7.02</v>
      </c>
      <c r="AD177">
        <v>26.8</v>
      </c>
      <c r="AE177">
        <v>0.7</v>
      </c>
      <c r="AF177">
        <v>0.63</v>
      </c>
      <c r="AG177">
        <v>0.79</v>
      </c>
      <c r="AH177" t="s">
        <v>34</v>
      </c>
    </row>
    <row r="178" spans="2:34" x14ac:dyDescent="0.35">
      <c r="B178" t="s">
        <v>287</v>
      </c>
      <c r="E178" t="s">
        <v>270</v>
      </c>
      <c r="F178" t="s">
        <v>271</v>
      </c>
      <c r="G178" s="1">
        <v>43001</v>
      </c>
      <c r="H178">
        <v>3.22</v>
      </c>
      <c r="I178">
        <v>6.07</v>
      </c>
      <c r="J178">
        <v>3</v>
      </c>
      <c r="K178">
        <v>3</v>
      </c>
      <c r="L178">
        <v>-2.4500000000000002</v>
      </c>
      <c r="M178">
        <v>-10.039999999999999</v>
      </c>
      <c r="N178">
        <v>-2.91</v>
      </c>
      <c r="O178">
        <v>0.4</v>
      </c>
      <c r="P178">
        <v>20.059999999999999</v>
      </c>
      <c r="Q178">
        <v>-22.33</v>
      </c>
      <c r="R178">
        <v>57.09</v>
      </c>
      <c r="S178">
        <v>1.1399999999999999</v>
      </c>
      <c r="T178">
        <v>0.68</v>
      </c>
      <c r="U178" s="2">
        <v>1977235.44</v>
      </c>
      <c r="V178">
        <v>2.63</v>
      </c>
      <c r="W178">
        <v>82.16</v>
      </c>
      <c r="X178">
        <v>14.72</v>
      </c>
      <c r="Y178">
        <v>0.5</v>
      </c>
      <c r="Z178">
        <v>39.83</v>
      </c>
      <c r="AA178">
        <v>8.8800000000000008</v>
      </c>
      <c r="AB178">
        <v>1.93</v>
      </c>
      <c r="AC178">
        <v>2.83</v>
      </c>
      <c r="AD178">
        <v>46.53</v>
      </c>
      <c r="AE178">
        <v>0.71</v>
      </c>
      <c r="AF178">
        <v>0.68</v>
      </c>
      <c r="AG178">
        <v>0.76</v>
      </c>
      <c r="AH178" t="s">
        <v>34</v>
      </c>
    </row>
    <row r="179" spans="2:34" x14ac:dyDescent="0.35">
      <c r="B179" t="s">
        <v>288</v>
      </c>
      <c r="E179" t="s">
        <v>232</v>
      </c>
      <c r="F179" t="s">
        <v>233</v>
      </c>
      <c r="G179" s="1">
        <v>43039</v>
      </c>
      <c r="H179">
        <v>17.32</v>
      </c>
      <c r="I179">
        <v>27.02</v>
      </c>
      <c r="J179">
        <v>3</v>
      </c>
      <c r="K179">
        <v>2</v>
      </c>
      <c r="L179">
        <v>12.02</v>
      </c>
      <c r="M179">
        <v>13.02</v>
      </c>
      <c r="N179">
        <v>6.43</v>
      </c>
      <c r="O179">
        <v>0.51</v>
      </c>
      <c r="P179">
        <v>21.81</v>
      </c>
      <c r="Q179">
        <v>-16</v>
      </c>
      <c r="R179">
        <v>252.31</v>
      </c>
      <c r="S179">
        <v>1.38</v>
      </c>
      <c r="T179">
        <v>2.0099999999999998</v>
      </c>
      <c r="U179" s="2">
        <v>15692261.15</v>
      </c>
      <c r="X179">
        <v>24.56</v>
      </c>
      <c r="Y179">
        <v>75.44</v>
      </c>
      <c r="Z179">
        <v>24.13</v>
      </c>
      <c r="AA179">
        <v>12.08</v>
      </c>
      <c r="AB179">
        <v>16.440000000000001</v>
      </c>
      <c r="AC179">
        <v>17.16</v>
      </c>
      <c r="AD179">
        <v>30.19</v>
      </c>
      <c r="AE179">
        <v>0.76</v>
      </c>
      <c r="AF179">
        <v>0.86</v>
      </c>
      <c r="AG179">
        <v>0.77</v>
      </c>
      <c r="AH179" t="s">
        <v>34</v>
      </c>
    </row>
    <row r="180" spans="2:34" x14ac:dyDescent="0.35">
      <c r="B180" t="s">
        <v>289</v>
      </c>
      <c r="E180" t="s">
        <v>235</v>
      </c>
      <c r="F180" t="s">
        <v>236</v>
      </c>
      <c r="G180" s="1">
        <v>43035</v>
      </c>
      <c r="H180">
        <v>10.83</v>
      </c>
      <c r="I180">
        <v>15.89</v>
      </c>
      <c r="J180">
        <v>3</v>
      </c>
      <c r="K180">
        <v>3</v>
      </c>
      <c r="L180">
        <v>4.7</v>
      </c>
      <c r="M180">
        <v>-3.11</v>
      </c>
      <c r="N180">
        <v>-4.6399999999999997</v>
      </c>
      <c r="O180">
        <v>0.49</v>
      </c>
      <c r="P180">
        <v>17.399999999999999</v>
      </c>
      <c r="Q180">
        <v>-10.64</v>
      </c>
      <c r="R180">
        <v>668.6</v>
      </c>
      <c r="S180">
        <v>1.0900000000000001</v>
      </c>
      <c r="T180">
        <v>2.62</v>
      </c>
      <c r="U180" s="2">
        <v>9328491.9499999993</v>
      </c>
      <c r="X180">
        <v>31.87</v>
      </c>
      <c r="Y180">
        <v>68.13</v>
      </c>
      <c r="Z180">
        <v>34.03</v>
      </c>
      <c r="AA180">
        <v>19.399999999999999</v>
      </c>
      <c r="AB180">
        <v>4.92</v>
      </c>
      <c r="AC180">
        <v>27.37</v>
      </c>
      <c r="AD180">
        <v>14.28</v>
      </c>
      <c r="AE180">
        <v>0.67</v>
      </c>
      <c r="AF180">
        <v>0.65</v>
      </c>
      <c r="AG180">
        <v>0.77</v>
      </c>
      <c r="AH180" t="s">
        <v>34</v>
      </c>
    </row>
    <row r="181" spans="2:34" x14ac:dyDescent="0.35">
      <c r="B181" t="s">
        <v>290</v>
      </c>
      <c r="E181" t="s">
        <v>62</v>
      </c>
      <c r="F181" t="s">
        <v>63</v>
      </c>
      <c r="G181" s="1">
        <v>43040</v>
      </c>
      <c r="H181">
        <v>6.02</v>
      </c>
      <c r="I181">
        <v>11.13</v>
      </c>
      <c r="J181">
        <v>1</v>
      </c>
      <c r="K181">
        <v>3</v>
      </c>
      <c r="L181">
        <v>0.41</v>
      </c>
      <c r="M181">
        <v>-5.56</v>
      </c>
      <c r="N181">
        <v>-10.56</v>
      </c>
      <c r="O181">
        <v>0.21</v>
      </c>
      <c r="P181">
        <v>15.58</v>
      </c>
      <c r="Q181">
        <v>-12.71</v>
      </c>
      <c r="R181">
        <v>222.68</v>
      </c>
      <c r="S181">
        <v>1.04</v>
      </c>
      <c r="T181">
        <v>1.45</v>
      </c>
      <c r="U181" s="2">
        <v>12049990.49</v>
      </c>
      <c r="X181">
        <v>24.08</v>
      </c>
      <c r="Y181">
        <v>75.92</v>
      </c>
      <c r="Z181">
        <v>26.25</v>
      </c>
      <c r="AA181">
        <v>12.53</v>
      </c>
      <c r="AB181">
        <v>8.84</v>
      </c>
      <c r="AC181">
        <v>23.32</v>
      </c>
      <c r="AD181">
        <v>29.06</v>
      </c>
      <c r="AE181">
        <v>0.8</v>
      </c>
      <c r="AF181">
        <v>0.7</v>
      </c>
      <c r="AG181">
        <v>0.86</v>
      </c>
      <c r="AH181" t="s">
        <v>34</v>
      </c>
    </row>
    <row r="182" spans="2:34" x14ac:dyDescent="0.35">
      <c r="B182" t="s">
        <v>291</v>
      </c>
      <c r="E182" t="s">
        <v>177</v>
      </c>
      <c r="F182" t="s">
        <v>178</v>
      </c>
      <c r="G182" s="1">
        <v>43073</v>
      </c>
      <c r="H182">
        <v>1.41</v>
      </c>
      <c r="I182">
        <v>19.43</v>
      </c>
      <c r="J182">
        <v>1</v>
      </c>
      <c r="K182">
        <v>1</v>
      </c>
      <c r="L182">
        <v>-4.2</v>
      </c>
      <c r="M182">
        <v>2.74</v>
      </c>
      <c r="N182">
        <v>-7.47</v>
      </c>
      <c r="O182">
        <v>0.14000000000000001</v>
      </c>
      <c r="P182">
        <v>15</v>
      </c>
      <c r="Q182">
        <v>-11.62</v>
      </c>
      <c r="R182">
        <v>669.87</v>
      </c>
      <c r="S182">
        <v>0.67</v>
      </c>
      <c r="T182">
        <v>0</v>
      </c>
      <c r="U182" s="2">
        <v>476924.86</v>
      </c>
      <c r="AH182" t="s">
        <v>34</v>
      </c>
    </row>
    <row r="183" spans="2:34" x14ac:dyDescent="0.35">
      <c r="B183" t="s">
        <v>292</v>
      </c>
      <c r="E183" t="s">
        <v>293</v>
      </c>
      <c r="F183" t="s">
        <v>294</v>
      </c>
      <c r="G183" s="1">
        <v>43073</v>
      </c>
      <c r="H183">
        <v>0.14000000000000001</v>
      </c>
      <c r="I183">
        <v>-12.9</v>
      </c>
      <c r="J183">
        <v>3</v>
      </c>
      <c r="K183">
        <v>4</v>
      </c>
      <c r="L183">
        <v>-5.47</v>
      </c>
      <c r="M183">
        <v>-29.59</v>
      </c>
      <c r="N183">
        <v>-52.7</v>
      </c>
      <c r="O183">
        <v>-2.93</v>
      </c>
      <c r="P183">
        <v>9.93</v>
      </c>
      <c r="Q183">
        <v>-16.78</v>
      </c>
      <c r="R183">
        <v>434.28</v>
      </c>
      <c r="S183">
        <v>0.18</v>
      </c>
      <c r="T183">
        <v>0.26</v>
      </c>
      <c r="U183" s="2">
        <v>186184.26</v>
      </c>
      <c r="V183">
        <v>76.099999999999994</v>
      </c>
      <c r="W183">
        <v>22.48</v>
      </c>
      <c r="X183">
        <v>0.56000000000000005</v>
      </c>
      <c r="Y183">
        <v>0.86</v>
      </c>
      <c r="Z183">
        <v>38.28</v>
      </c>
      <c r="AA183">
        <v>15.8</v>
      </c>
      <c r="AB183">
        <v>8.24</v>
      </c>
      <c r="AC183">
        <v>5.88</v>
      </c>
      <c r="AD183">
        <v>31.79</v>
      </c>
      <c r="AE183">
        <v>0.77</v>
      </c>
      <c r="AF183">
        <v>0.74</v>
      </c>
      <c r="AG183">
        <v>0.68</v>
      </c>
      <c r="AH183" t="s">
        <v>34</v>
      </c>
    </row>
    <row r="184" spans="2:34" x14ac:dyDescent="0.35">
      <c r="B184" t="s">
        <v>295</v>
      </c>
      <c r="E184" t="s">
        <v>296</v>
      </c>
      <c r="F184" t="s">
        <v>297</v>
      </c>
      <c r="G184" s="1">
        <v>43051</v>
      </c>
      <c r="H184">
        <v>-0.28000000000000003</v>
      </c>
      <c r="I184">
        <v>-18.059999999999999</v>
      </c>
      <c r="J184">
        <v>2</v>
      </c>
      <c r="K184">
        <v>5</v>
      </c>
      <c r="L184">
        <v>-8.83</v>
      </c>
      <c r="M184">
        <v>-28.65</v>
      </c>
      <c r="N184">
        <v>-25.07</v>
      </c>
      <c r="O184">
        <v>-0.57999999999999996</v>
      </c>
      <c r="P184">
        <v>11.82</v>
      </c>
      <c r="Q184">
        <v>-23.95</v>
      </c>
      <c r="R184">
        <v>142.30000000000001</v>
      </c>
      <c r="S184">
        <v>0.56999999999999995</v>
      </c>
      <c r="T184">
        <v>1.6</v>
      </c>
      <c r="U184" s="2">
        <v>186578.36</v>
      </c>
      <c r="V184">
        <v>21.07</v>
      </c>
      <c r="W184">
        <v>51.38</v>
      </c>
      <c r="X184">
        <v>17.89</v>
      </c>
      <c r="Y184">
        <v>9.67</v>
      </c>
      <c r="Z184">
        <v>41.86</v>
      </c>
      <c r="AA184">
        <v>19.25</v>
      </c>
      <c r="AB184">
        <v>20.34</v>
      </c>
      <c r="AC184">
        <v>4.05</v>
      </c>
      <c r="AD184">
        <v>14.5</v>
      </c>
      <c r="AE184">
        <v>0.79</v>
      </c>
      <c r="AF184">
        <v>0.81</v>
      </c>
      <c r="AG184">
        <v>0.59</v>
      </c>
      <c r="AH184" t="s">
        <v>34</v>
      </c>
    </row>
    <row r="185" spans="2:34" x14ac:dyDescent="0.35">
      <c r="B185" t="s">
        <v>298</v>
      </c>
      <c r="E185" t="s">
        <v>232</v>
      </c>
      <c r="F185" t="s">
        <v>233</v>
      </c>
      <c r="G185" s="1">
        <v>43097</v>
      </c>
      <c r="H185">
        <v>21.36</v>
      </c>
      <c r="I185">
        <v>23.57</v>
      </c>
      <c r="J185">
        <v>4</v>
      </c>
      <c r="K185">
        <v>3</v>
      </c>
      <c r="L185">
        <v>16.059999999999999</v>
      </c>
      <c r="M185">
        <v>9.57</v>
      </c>
      <c r="O185">
        <v>0.33</v>
      </c>
      <c r="P185">
        <v>21.24</v>
      </c>
      <c r="Q185">
        <v>-14.09</v>
      </c>
      <c r="R185">
        <v>346.22</v>
      </c>
      <c r="S185">
        <v>1.37</v>
      </c>
      <c r="T185">
        <v>1.04</v>
      </c>
      <c r="U185" s="2">
        <v>14397162.98</v>
      </c>
      <c r="V185">
        <v>0.94</v>
      </c>
      <c r="X185">
        <v>38.130000000000003</v>
      </c>
      <c r="Y185">
        <v>60.93</v>
      </c>
      <c r="Z185">
        <v>29.75</v>
      </c>
      <c r="AA185">
        <v>13.86</v>
      </c>
      <c r="AB185">
        <v>8.57</v>
      </c>
      <c r="AC185">
        <v>12.7</v>
      </c>
      <c r="AD185">
        <v>35.130000000000003</v>
      </c>
      <c r="AE185">
        <v>0.69</v>
      </c>
      <c r="AF185">
        <v>0.8</v>
      </c>
      <c r="AG185">
        <v>0.77</v>
      </c>
      <c r="AH185" t="s">
        <v>34</v>
      </c>
    </row>
    <row r="186" spans="2:34" x14ac:dyDescent="0.35">
      <c r="B186" t="s">
        <v>299</v>
      </c>
      <c r="E186" t="s">
        <v>300</v>
      </c>
      <c r="F186" t="s">
        <v>301</v>
      </c>
      <c r="G186" s="1">
        <v>43137</v>
      </c>
      <c r="H186">
        <v>2.75</v>
      </c>
      <c r="I186">
        <v>0.22</v>
      </c>
      <c r="J186">
        <v>2</v>
      </c>
      <c r="K186">
        <v>5</v>
      </c>
      <c r="L186">
        <v>0.65</v>
      </c>
      <c r="M186">
        <v>4.2</v>
      </c>
      <c r="O186">
        <v>0.04</v>
      </c>
      <c r="P186">
        <v>15.32</v>
      </c>
      <c r="Q186">
        <v>-13.34</v>
      </c>
      <c r="R186">
        <v>788.64</v>
      </c>
      <c r="S186">
        <v>0.68</v>
      </c>
      <c r="T186">
        <v>8.61</v>
      </c>
      <c r="U186" s="2">
        <v>342199</v>
      </c>
      <c r="V186">
        <v>15.83</v>
      </c>
      <c r="W186">
        <v>48.13</v>
      </c>
      <c r="X186">
        <v>19.739999999999998</v>
      </c>
      <c r="Y186">
        <v>16.309999999999999</v>
      </c>
      <c r="AB186">
        <v>100</v>
      </c>
      <c r="AE186">
        <v>0.57999999999999996</v>
      </c>
      <c r="AF186">
        <v>0.68</v>
      </c>
      <c r="AG186">
        <v>0.66</v>
      </c>
      <c r="AH186" t="s">
        <v>34</v>
      </c>
    </row>
    <row r="187" spans="2:34" x14ac:dyDescent="0.35">
      <c r="B187" t="s">
        <v>302</v>
      </c>
      <c r="E187" t="s">
        <v>270</v>
      </c>
      <c r="F187" t="s">
        <v>271</v>
      </c>
      <c r="G187" s="1">
        <v>43167</v>
      </c>
      <c r="H187">
        <v>2.9</v>
      </c>
      <c r="I187">
        <v>47.15</v>
      </c>
      <c r="J187">
        <v>2</v>
      </c>
      <c r="K187">
        <v>5</v>
      </c>
      <c r="L187">
        <v>-3.33</v>
      </c>
      <c r="M187">
        <v>28.88</v>
      </c>
      <c r="O187">
        <v>1.39</v>
      </c>
      <c r="P187">
        <v>20.73</v>
      </c>
      <c r="Q187">
        <v>-14.92</v>
      </c>
      <c r="R187">
        <v>811.18</v>
      </c>
      <c r="S187">
        <v>1.0900000000000001</v>
      </c>
      <c r="T187">
        <v>0.53</v>
      </c>
      <c r="U187" s="2">
        <v>156669.44</v>
      </c>
      <c r="V187">
        <v>63.28</v>
      </c>
      <c r="W187">
        <v>35.479999999999997</v>
      </c>
      <c r="X187">
        <v>1.24</v>
      </c>
      <c r="Z187">
        <v>26.55</v>
      </c>
      <c r="AA187">
        <v>21.88</v>
      </c>
      <c r="AB187">
        <v>2.2200000000000002</v>
      </c>
      <c r="AC187">
        <v>5.47</v>
      </c>
      <c r="AD187">
        <v>43.89</v>
      </c>
      <c r="AE187">
        <v>0.75</v>
      </c>
      <c r="AF187">
        <v>0.72</v>
      </c>
      <c r="AG187">
        <v>0.72</v>
      </c>
      <c r="AH187" t="s">
        <v>34</v>
      </c>
    </row>
    <row r="188" spans="2:34" x14ac:dyDescent="0.35">
      <c r="B188" t="s">
        <v>303</v>
      </c>
      <c r="E188" t="s">
        <v>235</v>
      </c>
      <c r="F188" t="s">
        <v>236</v>
      </c>
      <c r="G188" s="1">
        <v>43155</v>
      </c>
      <c r="H188">
        <v>5.73</v>
      </c>
      <c r="I188">
        <v>19.13</v>
      </c>
      <c r="J188">
        <v>1</v>
      </c>
      <c r="K188">
        <v>1</v>
      </c>
      <c r="L188">
        <v>-0.4</v>
      </c>
      <c r="M188">
        <v>0.13</v>
      </c>
      <c r="O188">
        <v>0.51</v>
      </c>
      <c r="P188">
        <v>11.57</v>
      </c>
      <c r="Q188">
        <v>-7.01</v>
      </c>
      <c r="R188">
        <v>601.73</v>
      </c>
      <c r="S188">
        <v>0.73</v>
      </c>
      <c r="T188">
        <v>1.76</v>
      </c>
      <c r="U188" s="2">
        <v>5503129.3799999999</v>
      </c>
      <c r="AH188" t="s">
        <v>34</v>
      </c>
    </row>
    <row r="189" spans="2:34" x14ac:dyDescent="0.35">
      <c r="B189" t="s">
        <v>304</v>
      </c>
      <c r="E189" t="s">
        <v>150</v>
      </c>
      <c r="F189" t="s">
        <v>151</v>
      </c>
      <c r="G189" s="1">
        <v>43178</v>
      </c>
      <c r="H189">
        <v>7.61</v>
      </c>
      <c r="I189">
        <v>13.79</v>
      </c>
      <c r="J189">
        <v>3</v>
      </c>
      <c r="K189">
        <v>3</v>
      </c>
      <c r="L189">
        <v>1.48</v>
      </c>
      <c r="M189">
        <v>-5.21</v>
      </c>
      <c r="O189">
        <v>0.19</v>
      </c>
      <c r="P189">
        <v>18.920000000000002</v>
      </c>
      <c r="Q189">
        <v>-13.89</v>
      </c>
      <c r="R189">
        <v>80.08</v>
      </c>
      <c r="S189">
        <v>1.45</v>
      </c>
      <c r="T189">
        <v>3.28</v>
      </c>
      <c r="U189" s="2">
        <v>13906600.08</v>
      </c>
      <c r="X189">
        <v>13.09</v>
      </c>
      <c r="Y189">
        <v>86.91</v>
      </c>
      <c r="Z189">
        <v>45.05</v>
      </c>
      <c r="AA189">
        <v>28.45</v>
      </c>
      <c r="AB189">
        <v>20.7</v>
      </c>
      <c r="AD189">
        <v>5.8</v>
      </c>
      <c r="AE189">
        <v>0.73</v>
      </c>
      <c r="AF189">
        <v>0.59</v>
      </c>
      <c r="AG189">
        <v>0.83</v>
      </c>
      <c r="AH189" t="s">
        <v>34</v>
      </c>
    </row>
    <row r="190" spans="2:34" x14ac:dyDescent="0.35">
      <c r="B190" t="s">
        <v>305</v>
      </c>
      <c r="E190" t="s">
        <v>91</v>
      </c>
      <c r="F190" t="s">
        <v>92</v>
      </c>
      <c r="G190" s="1">
        <v>43211</v>
      </c>
      <c r="H190">
        <v>10</v>
      </c>
      <c r="I190">
        <v>39.520000000000003</v>
      </c>
      <c r="J190">
        <v>3</v>
      </c>
      <c r="K190">
        <v>1</v>
      </c>
      <c r="L190">
        <v>4.38</v>
      </c>
      <c r="M190">
        <v>22.83</v>
      </c>
      <c r="O190">
        <v>1.49</v>
      </c>
      <c r="P190">
        <v>23.34</v>
      </c>
      <c r="Q190">
        <v>-11.22</v>
      </c>
      <c r="R190">
        <v>694.28</v>
      </c>
      <c r="S190">
        <v>0.96</v>
      </c>
      <c r="T190">
        <v>0</v>
      </c>
      <c r="U190" s="2">
        <v>19400079.609999999</v>
      </c>
      <c r="AH190" t="s">
        <v>34</v>
      </c>
    </row>
    <row r="191" spans="2:34" x14ac:dyDescent="0.35">
      <c r="B191" t="s">
        <v>306</v>
      </c>
      <c r="E191" t="s">
        <v>300</v>
      </c>
      <c r="F191" t="s">
        <v>301</v>
      </c>
      <c r="G191" s="1">
        <v>43221</v>
      </c>
      <c r="H191">
        <v>10.09</v>
      </c>
      <c r="I191">
        <v>15.9</v>
      </c>
      <c r="J191">
        <v>1</v>
      </c>
      <c r="K191">
        <v>2</v>
      </c>
      <c r="L191">
        <v>4.41</v>
      </c>
      <c r="M191">
        <v>-0.21</v>
      </c>
      <c r="O191">
        <v>0.34</v>
      </c>
      <c r="P191">
        <v>16</v>
      </c>
      <c r="Q191">
        <v>-12.79</v>
      </c>
      <c r="R191">
        <v>66.28</v>
      </c>
      <c r="S191">
        <v>1.1499999999999999</v>
      </c>
      <c r="T191">
        <v>1.85</v>
      </c>
      <c r="U191" s="2">
        <v>16259642.34</v>
      </c>
      <c r="W191">
        <v>0.04</v>
      </c>
      <c r="X191">
        <v>86.96</v>
      </c>
      <c r="Y191">
        <v>13</v>
      </c>
      <c r="Z191">
        <v>26.16</v>
      </c>
      <c r="AA191">
        <v>20.350000000000001</v>
      </c>
      <c r="AB191">
        <v>8.6199999999999992</v>
      </c>
      <c r="AC191">
        <v>22.76</v>
      </c>
      <c r="AD191">
        <v>22.12</v>
      </c>
      <c r="AE191">
        <v>0.74</v>
      </c>
      <c r="AF191">
        <v>0.59</v>
      </c>
      <c r="AG191">
        <v>0.76</v>
      </c>
      <c r="AH191" t="s">
        <v>34</v>
      </c>
    </row>
    <row r="192" spans="2:34" x14ac:dyDescent="0.35">
      <c r="B192" t="s">
        <v>307</v>
      </c>
      <c r="E192" t="s">
        <v>232</v>
      </c>
      <c r="F192" t="s">
        <v>233</v>
      </c>
      <c r="G192" s="1">
        <v>43206</v>
      </c>
      <c r="H192">
        <v>16.28</v>
      </c>
      <c r="I192">
        <v>26.47</v>
      </c>
      <c r="J192">
        <v>3</v>
      </c>
      <c r="K192">
        <v>2</v>
      </c>
      <c r="L192">
        <v>10.99</v>
      </c>
      <c r="M192">
        <v>12.47</v>
      </c>
      <c r="O192">
        <v>0.26</v>
      </c>
      <c r="P192">
        <v>20.66</v>
      </c>
      <c r="Q192">
        <v>-14.07</v>
      </c>
      <c r="R192">
        <v>270.13</v>
      </c>
      <c r="S192">
        <v>1.36</v>
      </c>
      <c r="T192">
        <v>2.06</v>
      </c>
      <c r="U192" s="2">
        <v>15957270.58</v>
      </c>
      <c r="X192">
        <v>25.92</v>
      </c>
      <c r="Y192">
        <v>74.08</v>
      </c>
      <c r="Z192">
        <v>25.98</v>
      </c>
      <c r="AA192">
        <v>10.88</v>
      </c>
      <c r="AB192">
        <v>19.079999999999998</v>
      </c>
      <c r="AC192">
        <v>16.600000000000001</v>
      </c>
      <c r="AD192">
        <v>27.45</v>
      </c>
      <c r="AE192">
        <v>0.77</v>
      </c>
      <c r="AF192">
        <v>0.86</v>
      </c>
      <c r="AG192">
        <v>0.78</v>
      </c>
      <c r="AH192" t="s">
        <v>34</v>
      </c>
    </row>
    <row r="193" spans="2:34" x14ac:dyDescent="0.35">
      <c r="B193" t="s">
        <v>308</v>
      </c>
      <c r="E193" t="s">
        <v>293</v>
      </c>
      <c r="F193" t="s">
        <v>294</v>
      </c>
      <c r="G193" s="1">
        <v>43231</v>
      </c>
      <c r="H193">
        <v>-7.75</v>
      </c>
      <c r="I193">
        <v>6.45</v>
      </c>
      <c r="J193">
        <v>5</v>
      </c>
      <c r="K193">
        <v>4</v>
      </c>
      <c r="L193">
        <v>-10.55</v>
      </c>
      <c r="M193">
        <v>-7.34</v>
      </c>
      <c r="O193">
        <v>0.18</v>
      </c>
      <c r="P193">
        <v>21.85</v>
      </c>
      <c r="Q193">
        <v>-22.86</v>
      </c>
      <c r="R193">
        <v>268.75</v>
      </c>
      <c r="S193">
        <v>-0.19</v>
      </c>
      <c r="T193">
        <v>0</v>
      </c>
      <c r="U193" s="2">
        <v>173929.52</v>
      </c>
      <c r="V193">
        <v>8.64</v>
      </c>
      <c r="W193">
        <v>53.11</v>
      </c>
      <c r="X193">
        <v>36.21</v>
      </c>
      <c r="Y193">
        <v>2.04</v>
      </c>
      <c r="Z193">
        <v>16.7</v>
      </c>
      <c r="AA193">
        <v>13.9</v>
      </c>
      <c r="AB193">
        <v>44.57</v>
      </c>
      <c r="AC193">
        <v>1.18</v>
      </c>
      <c r="AD193">
        <v>23.65</v>
      </c>
      <c r="AE193">
        <v>0.86</v>
      </c>
      <c r="AF193">
        <v>0.55000000000000004</v>
      </c>
      <c r="AG193">
        <v>0.73</v>
      </c>
      <c r="AH193" t="s">
        <v>180</v>
      </c>
    </row>
    <row r="194" spans="2:34" x14ac:dyDescent="0.35">
      <c r="B194" t="s">
        <v>309</v>
      </c>
      <c r="E194" t="s">
        <v>310</v>
      </c>
      <c r="F194" t="s">
        <v>311</v>
      </c>
      <c r="G194" s="1">
        <v>43251</v>
      </c>
      <c r="H194">
        <v>1.8</v>
      </c>
      <c r="I194">
        <v>7.28</v>
      </c>
      <c r="J194">
        <v>1</v>
      </c>
      <c r="K194">
        <v>5</v>
      </c>
      <c r="L194">
        <v>-4.33</v>
      </c>
      <c r="M194">
        <v>-11.72</v>
      </c>
      <c r="O194">
        <v>0.02</v>
      </c>
      <c r="P194">
        <v>10.73</v>
      </c>
      <c r="Q194">
        <v>-8.6</v>
      </c>
      <c r="R194">
        <v>548.13</v>
      </c>
      <c r="S194">
        <v>0.52</v>
      </c>
      <c r="T194">
        <v>3.18</v>
      </c>
      <c r="U194" s="2">
        <v>189456.07</v>
      </c>
      <c r="V194">
        <v>24.62</v>
      </c>
      <c r="W194">
        <v>28.38</v>
      </c>
      <c r="X194">
        <v>21.21</v>
      </c>
      <c r="Y194">
        <v>25.79</v>
      </c>
      <c r="Z194">
        <v>22.33</v>
      </c>
      <c r="AA194">
        <v>25.29</v>
      </c>
      <c r="AB194">
        <v>4.6900000000000004</v>
      </c>
      <c r="AC194">
        <v>25.45</v>
      </c>
      <c r="AD194">
        <v>22.24</v>
      </c>
      <c r="AE194">
        <v>0.86</v>
      </c>
      <c r="AF194">
        <v>0.43</v>
      </c>
      <c r="AG194">
        <v>0.68</v>
      </c>
      <c r="AH194" t="s">
        <v>34</v>
      </c>
    </row>
    <row r="195" spans="2:34" x14ac:dyDescent="0.35">
      <c r="B195" t="s">
        <v>312</v>
      </c>
      <c r="E195" t="s">
        <v>313</v>
      </c>
      <c r="F195" t="s">
        <v>314</v>
      </c>
      <c r="G195" s="1">
        <v>43317</v>
      </c>
      <c r="H195">
        <v>9.35</v>
      </c>
      <c r="I195">
        <v>24.4</v>
      </c>
      <c r="J195">
        <v>2</v>
      </c>
      <c r="K195">
        <v>1</v>
      </c>
      <c r="L195">
        <v>3.73</v>
      </c>
      <c r="M195">
        <v>7.71</v>
      </c>
      <c r="O195">
        <v>0.31</v>
      </c>
      <c r="P195">
        <v>20.83</v>
      </c>
      <c r="Q195">
        <v>-14.17</v>
      </c>
      <c r="R195">
        <v>18.37</v>
      </c>
      <c r="S195">
        <v>1.34</v>
      </c>
      <c r="T195">
        <v>0.34</v>
      </c>
      <c r="U195" s="2">
        <v>21394053.420000002</v>
      </c>
      <c r="W195">
        <v>2.38</v>
      </c>
      <c r="X195">
        <v>29.36</v>
      </c>
      <c r="Y195">
        <v>68.260000000000005</v>
      </c>
      <c r="Z195">
        <v>35.28</v>
      </c>
      <c r="AA195">
        <v>19.73</v>
      </c>
      <c r="AB195">
        <v>2.02</v>
      </c>
      <c r="AC195">
        <v>0.42</v>
      </c>
      <c r="AD195">
        <v>42.55</v>
      </c>
      <c r="AE195">
        <v>0.75</v>
      </c>
      <c r="AF195">
        <v>0.42</v>
      </c>
      <c r="AG195">
        <v>0.85</v>
      </c>
      <c r="AH195" t="s">
        <v>34</v>
      </c>
    </row>
    <row r="196" spans="2:34" x14ac:dyDescent="0.35">
      <c r="B196" t="s">
        <v>315</v>
      </c>
      <c r="E196" t="s">
        <v>313</v>
      </c>
      <c r="F196" t="s">
        <v>314</v>
      </c>
      <c r="G196" s="1">
        <v>43311</v>
      </c>
      <c r="H196">
        <v>8.07</v>
      </c>
      <c r="I196">
        <v>17.57</v>
      </c>
      <c r="J196">
        <v>2</v>
      </c>
      <c r="K196">
        <v>2</v>
      </c>
      <c r="L196">
        <v>2.46</v>
      </c>
      <c r="M196">
        <v>0.88</v>
      </c>
      <c r="O196">
        <v>0.09</v>
      </c>
      <c r="P196">
        <v>15</v>
      </c>
      <c r="Q196">
        <v>-11.82</v>
      </c>
      <c r="R196">
        <v>50.24</v>
      </c>
      <c r="S196">
        <v>1.06</v>
      </c>
      <c r="T196">
        <v>3.04</v>
      </c>
      <c r="U196" s="2">
        <v>14410826.93</v>
      </c>
      <c r="V196">
        <v>0.1</v>
      </c>
      <c r="W196">
        <v>3.48</v>
      </c>
      <c r="X196">
        <v>49.11</v>
      </c>
      <c r="Y196">
        <v>47.31</v>
      </c>
      <c r="Z196">
        <v>20.79</v>
      </c>
      <c r="AA196">
        <v>22.69</v>
      </c>
      <c r="AB196">
        <v>12.22</v>
      </c>
      <c r="AC196">
        <v>16.34</v>
      </c>
      <c r="AD196">
        <v>27.95</v>
      </c>
      <c r="AE196">
        <v>0.73</v>
      </c>
      <c r="AF196">
        <v>0.81</v>
      </c>
      <c r="AG196">
        <v>0.7</v>
      </c>
      <c r="AH196" t="s">
        <v>34</v>
      </c>
    </row>
    <row r="197" spans="2:34" x14ac:dyDescent="0.35">
      <c r="B197" t="s">
        <v>316</v>
      </c>
      <c r="E197" t="s">
        <v>317</v>
      </c>
      <c r="F197" t="s">
        <v>318</v>
      </c>
      <c r="G197" s="1">
        <v>43303</v>
      </c>
      <c r="H197">
        <v>-8.66</v>
      </c>
      <c r="I197">
        <v>-31</v>
      </c>
      <c r="J197">
        <v>5</v>
      </c>
      <c r="K197">
        <v>4</v>
      </c>
      <c r="L197">
        <v>-14.79</v>
      </c>
      <c r="M197">
        <v>-50.01</v>
      </c>
      <c r="O197">
        <v>-1.51</v>
      </c>
      <c r="P197">
        <v>22.98</v>
      </c>
      <c r="Q197">
        <v>-37.799999999999997</v>
      </c>
      <c r="R197">
        <v>507.98</v>
      </c>
      <c r="S197">
        <v>1.03</v>
      </c>
      <c r="T197">
        <v>2.5499999999999998</v>
      </c>
      <c r="U197" s="2">
        <v>291238.3</v>
      </c>
      <c r="V197">
        <v>21.51</v>
      </c>
      <c r="W197">
        <v>28.34</v>
      </c>
      <c r="X197">
        <v>29.18</v>
      </c>
      <c r="Y197">
        <v>20.96</v>
      </c>
      <c r="Z197">
        <v>21.29</v>
      </c>
      <c r="AA197">
        <v>1.57</v>
      </c>
      <c r="AB197">
        <v>15.4</v>
      </c>
      <c r="AC197">
        <v>50.07</v>
      </c>
      <c r="AD197">
        <v>11.67</v>
      </c>
      <c r="AE197">
        <v>0.85</v>
      </c>
      <c r="AF197">
        <v>0.86</v>
      </c>
      <c r="AG197">
        <v>0.7</v>
      </c>
      <c r="AH197" t="s">
        <v>34</v>
      </c>
    </row>
    <row r="198" spans="2:34" x14ac:dyDescent="0.35">
      <c r="B198" t="s">
        <v>319</v>
      </c>
      <c r="E198" t="s">
        <v>235</v>
      </c>
      <c r="F198" t="s">
        <v>236</v>
      </c>
      <c r="G198" s="1">
        <v>43367</v>
      </c>
      <c r="H198">
        <v>8.6199999999999992</v>
      </c>
      <c r="I198">
        <v>24.08</v>
      </c>
      <c r="J198">
        <v>3</v>
      </c>
      <c r="K198">
        <v>4</v>
      </c>
      <c r="L198">
        <v>2.4900000000000002</v>
      </c>
      <c r="M198">
        <v>5.07</v>
      </c>
      <c r="O198">
        <v>0.3</v>
      </c>
      <c r="P198">
        <v>16.48</v>
      </c>
      <c r="Q198">
        <v>-13.12</v>
      </c>
      <c r="R198">
        <v>753.7</v>
      </c>
      <c r="S198">
        <v>1.2</v>
      </c>
      <c r="T198">
        <v>0.95</v>
      </c>
      <c r="U198" s="2">
        <v>1053326.3500000001</v>
      </c>
      <c r="W198">
        <v>47.44</v>
      </c>
      <c r="X198">
        <v>42.9</v>
      </c>
      <c r="Y198">
        <v>9.66</v>
      </c>
      <c r="Z198">
        <v>43.96</v>
      </c>
      <c r="AA198">
        <v>11.7</v>
      </c>
      <c r="AB198">
        <v>4.0199999999999996</v>
      </c>
      <c r="AC198">
        <v>11.07</v>
      </c>
      <c r="AD198">
        <v>29.24</v>
      </c>
      <c r="AE198">
        <v>0.81</v>
      </c>
      <c r="AF198">
        <v>0.5</v>
      </c>
      <c r="AG198">
        <v>0.91</v>
      </c>
      <c r="AH198" t="s">
        <v>34</v>
      </c>
    </row>
    <row r="199" spans="2:34" x14ac:dyDescent="0.35">
      <c r="B199" t="s">
        <v>320</v>
      </c>
      <c r="E199" t="s">
        <v>310</v>
      </c>
      <c r="F199" t="s">
        <v>311</v>
      </c>
      <c r="G199" s="1">
        <v>43371</v>
      </c>
      <c r="H199">
        <v>-1.74</v>
      </c>
      <c r="I199">
        <v>-0.54</v>
      </c>
      <c r="J199">
        <v>4</v>
      </c>
      <c r="K199">
        <v>4</v>
      </c>
      <c r="L199">
        <v>-7.36</v>
      </c>
      <c r="M199">
        <v>-17.23</v>
      </c>
      <c r="O199">
        <v>-0.23</v>
      </c>
      <c r="P199">
        <v>19.38</v>
      </c>
      <c r="Q199">
        <v>-26.14</v>
      </c>
      <c r="R199" s="2">
        <v>1077.6099999999999</v>
      </c>
      <c r="S199">
        <v>0.45</v>
      </c>
      <c r="T199">
        <v>0</v>
      </c>
      <c r="U199" s="2">
        <v>530865.92000000004</v>
      </c>
      <c r="V199">
        <v>68.81</v>
      </c>
      <c r="W199">
        <v>31.19</v>
      </c>
      <c r="Z199">
        <v>42.27</v>
      </c>
      <c r="AA199">
        <v>4.7300000000000004</v>
      </c>
      <c r="AB199">
        <v>6.7</v>
      </c>
      <c r="AC199">
        <v>10.79</v>
      </c>
      <c r="AD199">
        <v>35.5</v>
      </c>
      <c r="AE199">
        <v>0.82</v>
      </c>
      <c r="AF199">
        <v>0.79</v>
      </c>
      <c r="AG199">
        <v>0.75</v>
      </c>
      <c r="AH199" t="s">
        <v>34</v>
      </c>
    </row>
    <row r="200" spans="2:34" x14ac:dyDescent="0.35">
      <c r="B200" t="s">
        <v>321</v>
      </c>
      <c r="E200" t="s">
        <v>264</v>
      </c>
      <c r="F200" t="s">
        <v>265</v>
      </c>
      <c r="G200" s="1">
        <v>43405</v>
      </c>
      <c r="H200">
        <v>0.77</v>
      </c>
      <c r="I200">
        <v>0.2</v>
      </c>
      <c r="J200">
        <v>2</v>
      </c>
      <c r="K200">
        <v>4</v>
      </c>
      <c r="L200">
        <v>-5.36</v>
      </c>
      <c r="M200">
        <v>-18.8</v>
      </c>
      <c r="P200">
        <v>6.58</v>
      </c>
      <c r="Q200">
        <v>-5.29</v>
      </c>
      <c r="R200">
        <v>307.92</v>
      </c>
      <c r="T200">
        <v>1.1299999999999999</v>
      </c>
      <c r="U200" s="2">
        <v>182063.17</v>
      </c>
      <c r="V200">
        <v>71.05</v>
      </c>
      <c r="W200">
        <v>28.95</v>
      </c>
      <c r="Z200">
        <v>20.65</v>
      </c>
      <c r="AA200">
        <v>6.48</v>
      </c>
      <c r="AB200">
        <v>4.1100000000000003</v>
      </c>
      <c r="AC200">
        <v>55.75</v>
      </c>
      <c r="AD200">
        <v>13.01</v>
      </c>
      <c r="AE200">
        <v>0.73</v>
      </c>
      <c r="AF200">
        <v>0.57999999999999996</v>
      </c>
      <c r="AG200">
        <v>0.59</v>
      </c>
      <c r="AH200" t="s">
        <v>34</v>
      </c>
    </row>
    <row r="201" spans="2:34" x14ac:dyDescent="0.35">
      <c r="B201" t="s">
        <v>322</v>
      </c>
      <c r="E201" t="s">
        <v>323</v>
      </c>
      <c r="F201" t="s">
        <v>324</v>
      </c>
      <c r="G201" s="1">
        <v>43434</v>
      </c>
      <c r="H201">
        <v>3.39</v>
      </c>
      <c r="I201">
        <v>8.5299999999999994</v>
      </c>
      <c r="J201">
        <v>3</v>
      </c>
      <c r="K201">
        <v>4</v>
      </c>
      <c r="L201">
        <v>-2.74</v>
      </c>
      <c r="M201">
        <v>-10.48</v>
      </c>
      <c r="P201">
        <v>16.25</v>
      </c>
      <c r="Q201">
        <v>-13.43</v>
      </c>
      <c r="R201">
        <v>144.44999999999999</v>
      </c>
      <c r="T201">
        <v>1.1200000000000001</v>
      </c>
      <c r="U201" s="2">
        <v>600891.04</v>
      </c>
      <c r="V201">
        <v>29.24</v>
      </c>
      <c r="W201">
        <v>70.760000000000005</v>
      </c>
      <c r="Z201">
        <v>49.13</v>
      </c>
      <c r="AA201">
        <v>8.52</v>
      </c>
      <c r="AB201">
        <v>13.84</v>
      </c>
      <c r="AC201">
        <v>3.01</v>
      </c>
      <c r="AD201">
        <v>25.51</v>
      </c>
      <c r="AE201">
        <v>0.85</v>
      </c>
      <c r="AF201">
        <v>0.7</v>
      </c>
      <c r="AG201">
        <v>0.69</v>
      </c>
      <c r="AH201" t="s">
        <v>34</v>
      </c>
    </row>
    <row r="202" spans="2:34" x14ac:dyDescent="0.35">
      <c r="B202" t="s">
        <v>325</v>
      </c>
      <c r="E202" t="s">
        <v>112</v>
      </c>
      <c r="F202" t="s">
        <v>113</v>
      </c>
      <c r="G202" s="1">
        <v>43420</v>
      </c>
      <c r="H202">
        <v>6.87</v>
      </c>
      <c r="I202">
        <v>7.87</v>
      </c>
      <c r="J202">
        <v>2</v>
      </c>
      <c r="K202">
        <v>5</v>
      </c>
      <c r="L202">
        <v>0.74</v>
      </c>
      <c r="M202">
        <v>-11.13</v>
      </c>
      <c r="P202">
        <v>16.579999999999998</v>
      </c>
      <c r="Q202">
        <v>-12.82</v>
      </c>
      <c r="R202">
        <v>931.79</v>
      </c>
      <c r="T202">
        <v>0.89</v>
      </c>
      <c r="U202" s="2">
        <v>1514762.11</v>
      </c>
      <c r="V202">
        <v>0.12</v>
      </c>
      <c r="W202">
        <v>92.19</v>
      </c>
      <c r="X202">
        <v>7.69</v>
      </c>
      <c r="Z202">
        <v>48.86</v>
      </c>
      <c r="AA202">
        <v>16.45</v>
      </c>
      <c r="AB202">
        <v>0.41</v>
      </c>
      <c r="AC202">
        <v>5.03</v>
      </c>
      <c r="AD202">
        <v>29.25</v>
      </c>
      <c r="AE202">
        <v>0.73</v>
      </c>
      <c r="AF202">
        <v>0.42</v>
      </c>
      <c r="AG202">
        <v>0.72</v>
      </c>
      <c r="AH202" t="s">
        <v>34</v>
      </c>
    </row>
    <row r="203" spans="2:34" x14ac:dyDescent="0.35">
      <c r="B203" t="s">
        <v>326</v>
      </c>
      <c r="E203" t="s">
        <v>112</v>
      </c>
      <c r="F203" t="s">
        <v>113</v>
      </c>
      <c r="G203" s="1">
        <v>43454</v>
      </c>
      <c r="H203">
        <v>-0.87</v>
      </c>
      <c r="J203">
        <v>3</v>
      </c>
      <c r="K203">
        <v>2</v>
      </c>
      <c r="L203">
        <v>-4.4000000000000004</v>
      </c>
      <c r="R203" s="2">
        <v>1822.19</v>
      </c>
      <c r="T203">
        <v>2.38</v>
      </c>
      <c r="U203" s="2">
        <v>6158349.5999999996</v>
      </c>
    </row>
    <row r="204" spans="2:34" x14ac:dyDescent="0.35">
      <c r="B204" t="s">
        <v>327</v>
      </c>
      <c r="E204" t="s">
        <v>199</v>
      </c>
      <c r="F204" t="s">
        <v>200</v>
      </c>
      <c r="G204" s="1">
        <v>43470</v>
      </c>
      <c r="H204">
        <v>13.92</v>
      </c>
      <c r="J204">
        <v>2</v>
      </c>
      <c r="K204">
        <v>2</v>
      </c>
      <c r="L204">
        <v>8.1300000000000008</v>
      </c>
      <c r="R204">
        <v>90.61</v>
      </c>
      <c r="T204">
        <v>4.2</v>
      </c>
      <c r="U204" s="2">
        <v>10617963.630000001</v>
      </c>
      <c r="X204">
        <v>23.95</v>
      </c>
      <c r="Y204">
        <v>76.05</v>
      </c>
      <c r="Z204">
        <v>17.13</v>
      </c>
      <c r="AA204">
        <v>16.43</v>
      </c>
      <c r="AB204">
        <v>0.95</v>
      </c>
      <c r="AC204">
        <v>20.86</v>
      </c>
      <c r="AD204">
        <v>44.64</v>
      </c>
      <c r="AE204">
        <v>0.69</v>
      </c>
      <c r="AF204">
        <v>0.63</v>
      </c>
      <c r="AG204">
        <v>0.84</v>
      </c>
      <c r="AH204" t="s">
        <v>34</v>
      </c>
    </row>
    <row r="205" spans="2:34" x14ac:dyDescent="0.35">
      <c r="B205" t="s">
        <v>328</v>
      </c>
      <c r="E205" t="s">
        <v>199</v>
      </c>
      <c r="F205" t="s">
        <v>200</v>
      </c>
      <c r="G205" s="1">
        <v>43467</v>
      </c>
      <c r="H205">
        <v>12.46</v>
      </c>
      <c r="J205">
        <v>3</v>
      </c>
      <c r="K205">
        <v>3</v>
      </c>
      <c r="L205">
        <v>6.67</v>
      </c>
      <c r="R205">
        <v>289.5</v>
      </c>
      <c r="T205">
        <v>3.84</v>
      </c>
      <c r="U205" s="2">
        <v>10491273.220000001</v>
      </c>
      <c r="V205">
        <v>0.52</v>
      </c>
      <c r="X205">
        <v>20.34</v>
      </c>
      <c r="Y205">
        <v>79.14</v>
      </c>
      <c r="Z205">
        <v>25.17</v>
      </c>
      <c r="AA205">
        <v>17.75</v>
      </c>
      <c r="AB205">
        <v>11.18</v>
      </c>
      <c r="AC205">
        <v>12.78</v>
      </c>
      <c r="AD205">
        <v>33.130000000000003</v>
      </c>
      <c r="AE205">
        <v>0.69</v>
      </c>
      <c r="AF205">
        <v>0.7</v>
      </c>
      <c r="AG205">
        <v>0.79</v>
      </c>
      <c r="AH205" t="s">
        <v>34</v>
      </c>
    </row>
    <row r="206" spans="2:34" x14ac:dyDescent="0.35">
      <c r="B206" t="s">
        <v>329</v>
      </c>
      <c r="E206" t="s">
        <v>84</v>
      </c>
      <c r="F206" t="s">
        <v>85</v>
      </c>
      <c r="G206" s="1">
        <v>43507</v>
      </c>
      <c r="H206">
        <v>2.98</v>
      </c>
      <c r="J206">
        <v>1</v>
      </c>
      <c r="K206">
        <v>1</v>
      </c>
      <c r="L206">
        <v>-1.85</v>
      </c>
      <c r="R206">
        <v>151.97999999999999</v>
      </c>
      <c r="T206">
        <v>2.16</v>
      </c>
      <c r="U206" s="2">
        <v>13392695.220000001</v>
      </c>
      <c r="AH206" t="s">
        <v>34</v>
      </c>
    </row>
    <row r="207" spans="2:34" x14ac:dyDescent="0.35">
      <c r="B207" t="s">
        <v>330</v>
      </c>
      <c r="E207" t="s">
        <v>84</v>
      </c>
      <c r="F207" t="s">
        <v>85</v>
      </c>
      <c r="G207" s="1">
        <v>43533</v>
      </c>
      <c r="H207">
        <v>5.43</v>
      </c>
      <c r="J207">
        <v>1</v>
      </c>
      <c r="K207">
        <v>1</v>
      </c>
      <c r="L207">
        <v>1.9</v>
      </c>
      <c r="R207">
        <v>255.95</v>
      </c>
      <c r="T207">
        <v>0.88</v>
      </c>
      <c r="U207" s="2">
        <v>11991921.960000001</v>
      </c>
      <c r="AH207" t="s">
        <v>34</v>
      </c>
    </row>
    <row r="208" spans="2:34" x14ac:dyDescent="0.35">
      <c r="B208" t="s">
        <v>331</v>
      </c>
      <c r="E208" t="s">
        <v>332</v>
      </c>
      <c r="F208" t="s">
        <v>333</v>
      </c>
      <c r="G208" s="1">
        <v>43514</v>
      </c>
      <c r="H208">
        <v>3.77</v>
      </c>
      <c r="J208">
        <v>1</v>
      </c>
      <c r="K208">
        <v>2</v>
      </c>
      <c r="L208">
        <v>-2.36</v>
      </c>
      <c r="R208">
        <v>401.14</v>
      </c>
      <c r="T208">
        <v>7.78</v>
      </c>
      <c r="U208" s="2">
        <v>713292.43</v>
      </c>
    </row>
    <row r="209" spans="2:34" x14ac:dyDescent="0.35">
      <c r="B209" t="s">
        <v>334</v>
      </c>
      <c r="E209" t="s">
        <v>293</v>
      </c>
      <c r="F209" t="s">
        <v>294</v>
      </c>
      <c r="G209" s="1">
        <v>43526</v>
      </c>
      <c r="H209">
        <v>-4.78</v>
      </c>
      <c r="J209">
        <v>5</v>
      </c>
      <c r="K209">
        <v>4</v>
      </c>
      <c r="L209">
        <v>-7.57</v>
      </c>
      <c r="R209">
        <v>466.46</v>
      </c>
      <c r="T209">
        <v>0</v>
      </c>
      <c r="U209" s="2">
        <v>246650.25</v>
      </c>
      <c r="V209">
        <v>4.25</v>
      </c>
      <c r="W209">
        <v>42.6</v>
      </c>
      <c r="X209">
        <v>42.61</v>
      </c>
      <c r="Y209">
        <v>10.55</v>
      </c>
      <c r="Z209">
        <v>31.29</v>
      </c>
      <c r="AA209">
        <v>5.49</v>
      </c>
      <c r="AB209">
        <v>43.17</v>
      </c>
      <c r="AC209">
        <v>1.07</v>
      </c>
      <c r="AD209">
        <v>18.97</v>
      </c>
      <c r="AE209">
        <v>0.89</v>
      </c>
      <c r="AF209">
        <v>0.65</v>
      </c>
      <c r="AG209">
        <v>0.77</v>
      </c>
      <c r="AH209" t="s">
        <v>180</v>
      </c>
    </row>
    <row r="210" spans="2:34" x14ac:dyDescent="0.35">
      <c r="B210" t="s">
        <v>335</v>
      </c>
      <c r="E210" t="s">
        <v>293</v>
      </c>
      <c r="F210" t="s">
        <v>294</v>
      </c>
      <c r="G210" s="1">
        <v>43526</v>
      </c>
      <c r="H210">
        <v>5.5</v>
      </c>
      <c r="J210">
        <v>2</v>
      </c>
      <c r="K210">
        <v>4</v>
      </c>
      <c r="L210">
        <v>2.71</v>
      </c>
      <c r="R210">
        <v>272.06</v>
      </c>
      <c r="T210">
        <v>4.87</v>
      </c>
      <c r="U210" s="2">
        <v>187727.5</v>
      </c>
      <c r="V210">
        <v>2.94</v>
      </c>
      <c r="W210">
        <v>13.17</v>
      </c>
      <c r="X210">
        <v>52.62</v>
      </c>
      <c r="Y210">
        <v>31.27</v>
      </c>
      <c r="Z210">
        <v>34.130000000000003</v>
      </c>
      <c r="AA210">
        <v>21.29</v>
      </c>
      <c r="AB210">
        <v>2.39</v>
      </c>
      <c r="AC210">
        <v>37.04</v>
      </c>
      <c r="AD210">
        <v>5.15</v>
      </c>
      <c r="AE210">
        <v>0.84</v>
      </c>
      <c r="AF210">
        <v>0.75</v>
      </c>
      <c r="AG210">
        <v>0.81</v>
      </c>
      <c r="AH210" t="s">
        <v>180</v>
      </c>
    </row>
    <row r="211" spans="2:34" x14ac:dyDescent="0.35">
      <c r="B211" t="s">
        <v>336</v>
      </c>
      <c r="E211" t="s">
        <v>293</v>
      </c>
      <c r="F211" t="s">
        <v>294</v>
      </c>
      <c r="G211" s="1">
        <v>43514</v>
      </c>
      <c r="H211">
        <v>-6.19</v>
      </c>
      <c r="J211">
        <v>4</v>
      </c>
      <c r="K211">
        <v>5</v>
      </c>
      <c r="L211">
        <v>-11.81</v>
      </c>
      <c r="R211">
        <v>643.51</v>
      </c>
      <c r="T211">
        <v>0.49</v>
      </c>
      <c r="U211" s="2">
        <v>203758.39</v>
      </c>
      <c r="V211">
        <v>55.01</v>
      </c>
      <c r="W211">
        <v>40.82</v>
      </c>
      <c r="X211">
        <v>4.16</v>
      </c>
      <c r="Z211">
        <v>43.29</v>
      </c>
      <c r="AA211">
        <v>15.75</v>
      </c>
      <c r="AB211">
        <v>9.89</v>
      </c>
      <c r="AC211">
        <v>4.18</v>
      </c>
      <c r="AD211">
        <v>26.89</v>
      </c>
      <c r="AE211">
        <v>0.77</v>
      </c>
      <c r="AF211">
        <v>0.77</v>
      </c>
      <c r="AG211">
        <v>0.79</v>
      </c>
      <c r="AH211" t="s">
        <v>34</v>
      </c>
    </row>
    <row r="212" spans="2:34" x14ac:dyDescent="0.35">
      <c r="B212" t="s">
        <v>337</v>
      </c>
      <c r="E212" t="s">
        <v>84</v>
      </c>
      <c r="F212" t="s">
        <v>85</v>
      </c>
      <c r="G212" s="1">
        <v>43545</v>
      </c>
      <c r="H212">
        <v>3.38</v>
      </c>
      <c r="J212">
        <v>1</v>
      </c>
      <c r="K212">
        <v>1</v>
      </c>
      <c r="L212">
        <v>-1.78</v>
      </c>
      <c r="R212">
        <v>191.55</v>
      </c>
      <c r="T212">
        <v>2.08</v>
      </c>
      <c r="U212" s="2">
        <v>13460890.560000001</v>
      </c>
      <c r="AH212" t="s">
        <v>34</v>
      </c>
    </row>
    <row r="213" spans="2:34" x14ac:dyDescent="0.35">
      <c r="B213" t="s">
        <v>338</v>
      </c>
      <c r="E213" t="s">
        <v>84</v>
      </c>
      <c r="F213" t="s">
        <v>85</v>
      </c>
      <c r="G213" s="1">
        <v>43572</v>
      </c>
      <c r="H213">
        <v>6.05</v>
      </c>
      <c r="J213">
        <v>1</v>
      </c>
      <c r="K213">
        <v>1</v>
      </c>
      <c r="L213">
        <v>-0.08</v>
      </c>
      <c r="R213">
        <v>444.3</v>
      </c>
      <c r="T213">
        <v>1.72</v>
      </c>
      <c r="U213" s="2">
        <v>444763.48</v>
      </c>
      <c r="AH213" t="s">
        <v>34</v>
      </c>
    </row>
    <row r="214" spans="2:34" x14ac:dyDescent="0.35">
      <c r="B214" t="s">
        <v>339</v>
      </c>
      <c r="E214" t="s">
        <v>84</v>
      </c>
      <c r="F214" t="s">
        <v>85</v>
      </c>
      <c r="G214" s="1">
        <v>43565</v>
      </c>
      <c r="H214">
        <v>13.47</v>
      </c>
      <c r="J214">
        <v>3</v>
      </c>
      <c r="K214">
        <v>2</v>
      </c>
      <c r="L214">
        <v>7.34</v>
      </c>
      <c r="R214">
        <v>240.2</v>
      </c>
      <c r="T214">
        <v>2.97</v>
      </c>
      <c r="U214" s="2">
        <v>50506416.880000003</v>
      </c>
      <c r="X214">
        <v>18.93</v>
      </c>
      <c r="Y214">
        <v>81.069999999999993</v>
      </c>
      <c r="Z214">
        <v>26.81</v>
      </c>
      <c r="AA214">
        <v>18.41</v>
      </c>
      <c r="AB214">
        <v>9.58</v>
      </c>
      <c r="AC214">
        <v>0.45</v>
      </c>
      <c r="AD214">
        <v>44.76</v>
      </c>
      <c r="AE214">
        <v>0.73</v>
      </c>
      <c r="AF214">
        <v>0.62</v>
      </c>
      <c r="AG214">
        <v>0.88</v>
      </c>
      <c r="AH214" t="s">
        <v>34</v>
      </c>
    </row>
    <row r="215" spans="2:34" x14ac:dyDescent="0.35">
      <c r="B215" t="s">
        <v>340</v>
      </c>
      <c r="E215" t="s">
        <v>232</v>
      </c>
      <c r="F215" t="s">
        <v>233</v>
      </c>
      <c r="G215" s="1">
        <v>43577</v>
      </c>
      <c r="H215">
        <v>19.09</v>
      </c>
      <c r="J215">
        <v>4</v>
      </c>
      <c r="K215">
        <v>2</v>
      </c>
      <c r="L215">
        <v>13.8</v>
      </c>
      <c r="R215">
        <v>327.68</v>
      </c>
      <c r="T215">
        <v>2.69</v>
      </c>
      <c r="U215" s="2">
        <v>15696525.859999999</v>
      </c>
      <c r="X215">
        <v>38.14</v>
      </c>
      <c r="Y215">
        <v>61.86</v>
      </c>
      <c r="Z215">
        <v>29.82</v>
      </c>
      <c r="AA215">
        <v>3.54</v>
      </c>
      <c r="AB215">
        <v>9.24</v>
      </c>
      <c r="AC215">
        <v>23.61</v>
      </c>
      <c r="AD215">
        <v>33.79</v>
      </c>
      <c r="AE215">
        <v>0.62</v>
      </c>
      <c r="AF215">
        <v>0.83</v>
      </c>
      <c r="AG215">
        <v>0.78</v>
      </c>
      <c r="AH215" t="s">
        <v>34</v>
      </c>
    </row>
    <row r="216" spans="2:34" x14ac:dyDescent="0.35">
      <c r="B216" t="s">
        <v>341</v>
      </c>
      <c r="E216" t="s">
        <v>342</v>
      </c>
      <c r="F216" t="s">
        <v>343</v>
      </c>
      <c r="G216" s="1">
        <v>43592</v>
      </c>
      <c r="H216">
        <v>5.01</v>
      </c>
      <c r="J216">
        <v>2</v>
      </c>
      <c r="K216">
        <v>3</v>
      </c>
      <c r="L216">
        <v>-1.1499999999999999</v>
      </c>
      <c r="R216">
        <v>19.059999999999999</v>
      </c>
      <c r="T216">
        <v>1.0900000000000001</v>
      </c>
      <c r="U216" s="2">
        <v>2051885.13</v>
      </c>
      <c r="V216">
        <v>0.41</v>
      </c>
      <c r="W216">
        <v>10.210000000000001</v>
      </c>
      <c r="X216">
        <v>32.74</v>
      </c>
      <c r="Y216">
        <v>56.63</v>
      </c>
      <c r="Z216">
        <v>17.21</v>
      </c>
      <c r="AA216">
        <v>15.3</v>
      </c>
      <c r="AB216">
        <v>3.4</v>
      </c>
      <c r="AC216">
        <v>17.940000000000001</v>
      </c>
      <c r="AD216">
        <v>46.15</v>
      </c>
      <c r="AE216">
        <v>0.73</v>
      </c>
      <c r="AF216">
        <v>0.38</v>
      </c>
      <c r="AG216">
        <v>0.91</v>
      </c>
      <c r="AH216" t="s">
        <v>34</v>
      </c>
    </row>
    <row r="217" spans="2:34" x14ac:dyDescent="0.35">
      <c r="B217" t="e">
        <f>+ Bompus - One/Three Dividend ETF</f>
        <v>#NAME?</v>
      </c>
      <c r="E217" t="s">
        <v>344</v>
      </c>
      <c r="F217" t="s">
        <v>345</v>
      </c>
      <c r="G217" s="1">
        <v>43600</v>
      </c>
      <c r="H217">
        <v>4.33</v>
      </c>
      <c r="J217">
        <v>1</v>
      </c>
      <c r="K217">
        <v>1</v>
      </c>
      <c r="L217">
        <v>-2.89</v>
      </c>
      <c r="R217">
        <v>103.29</v>
      </c>
      <c r="T217">
        <v>2.12</v>
      </c>
      <c r="U217" s="2">
        <v>1410850.28</v>
      </c>
      <c r="AH217" t="s">
        <v>34</v>
      </c>
    </row>
    <row r="218" spans="2:34" x14ac:dyDescent="0.35">
      <c r="B218" t="e">
        <f>+ Bompus - Index ETFs</f>
        <v>#NAME?</v>
      </c>
      <c r="E218" t="s">
        <v>344</v>
      </c>
      <c r="F218" t="s">
        <v>345</v>
      </c>
      <c r="G218" s="1">
        <v>43600</v>
      </c>
      <c r="H218">
        <v>2.21</v>
      </c>
      <c r="J218">
        <v>2</v>
      </c>
      <c r="K218">
        <v>1</v>
      </c>
      <c r="L218">
        <v>-5</v>
      </c>
      <c r="R218">
        <v>108.49</v>
      </c>
      <c r="T218">
        <v>0.39</v>
      </c>
      <c r="U218" s="2">
        <v>1037033.22</v>
      </c>
      <c r="AH218" t="s">
        <v>34</v>
      </c>
    </row>
    <row r="219" spans="2:34" x14ac:dyDescent="0.35">
      <c r="B219" t="e">
        <f>+ Bompus - Index ETFs - LowDD</f>
        <v>#NAME?</v>
      </c>
      <c r="E219" t="s">
        <v>344</v>
      </c>
      <c r="F219" t="s">
        <v>345</v>
      </c>
      <c r="G219" s="1">
        <v>43614</v>
      </c>
      <c r="H219">
        <v>0.5</v>
      </c>
      <c r="J219">
        <v>1</v>
      </c>
      <c r="K219">
        <v>1</v>
      </c>
      <c r="L219">
        <v>-5.63</v>
      </c>
      <c r="R219">
        <v>76.88</v>
      </c>
      <c r="T219">
        <v>1.38</v>
      </c>
      <c r="U219" s="2">
        <v>772879.61</v>
      </c>
      <c r="AH219" t="s">
        <v>34</v>
      </c>
    </row>
    <row r="220" spans="2:34" x14ac:dyDescent="0.35">
      <c r="B220" t="s">
        <v>346</v>
      </c>
      <c r="E220" t="s">
        <v>347</v>
      </c>
      <c r="F220" t="s">
        <v>348</v>
      </c>
      <c r="G220" s="1">
        <v>43640</v>
      </c>
      <c r="H220">
        <v>2.14</v>
      </c>
      <c r="J220">
        <v>2</v>
      </c>
      <c r="K220">
        <v>5</v>
      </c>
      <c r="L220">
        <v>-0.65</v>
      </c>
      <c r="R220">
        <v>625.53</v>
      </c>
      <c r="T220">
        <v>4.99</v>
      </c>
      <c r="U220" s="2">
        <v>218351.49</v>
      </c>
      <c r="V220">
        <v>0.43</v>
      </c>
      <c r="W220">
        <v>5.79</v>
      </c>
      <c r="X220">
        <v>34.04</v>
      </c>
      <c r="Y220">
        <v>59.73</v>
      </c>
      <c r="Z220">
        <v>32.93</v>
      </c>
      <c r="AA220">
        <v>20.100000000000001</v>
      </c>
      <c r="AB220">
        <v>15.61</v>
      </c>
      <c r="AC220">
        <v>28.32</v>
      </c>
      <c r="AD220">
        <v>3.04</v>
      </c>
      <c r="AE220">
        <v>0.91</v>
      </c>
      <c r="AF220">
        <v>0.71</v>
      </c>
      <c r="AG220">
        <v>0.83</v>
      </c>
      <c r="AH220" t="s">
        <v>180</v>
      </c>
    </row>
    <row r="221" spans="2:34" x14ac:dyDescent="0.35">
      <c r="B221" t="e">
        <f>+ Bompus - Index ETFs - Aggressive</f>
        <v>#NAME?</v>
      </c>
      <c r="E221" t="s">
        <v>344</v>
      </c>
      <c r="F221" t="s">
        <v>345</v>
      </c>
      <c r="G221" s="1">
        <v>43656</v>
      </c>
      <c r="H221">
        <v>2.21</v>
      </c>
      <c r="J221">
        <v>2</v>
      </c>
      <c r="K221">
        <v>1</v>
      </c>
      <c r="L221">
        <v>-3.95</v>
      </c>
      <c r="R221">
        <v>120.15</v>
      </c>
      <c r="T221">
        <v>0.38</v>
      </c>
      <c r="U221" s="2">
        <v>683796.07</v>
      </c>
      <c r="AH221" t="s">
        <v>34</v>
      </c>
    </row>
    <row r="222" spans="2:34" x14ac:dyDescent="0.35">
      <c r="B222" t="s">
        <v>349</v>
      </c>
      <c r="E222" t="s">
        <v>84</v>
      </c>
      <c r="F222" t="s">
        <v>85</v>
      </c>
      <c r="G222" s="1">
        <v>43694</v>
      </c>
      <c r="H222">
        <v>6.49</v>
      </c>
      <c r="J222">
        <v>1</v>
      </c>
      <c r="K222">
        <v>1</v>
      </c>
      <c r="L222">
        <v>0.36</v>
      </c>
      <c r="R222">
        <v>328.74</v>
      </c>
      <c r="T222">
        <v>0.85</v>
      </c>
      <c r="U222" s="2">
        <v>5413737.46</v>
      </c>
      <c r="AH222" t="s">
        <v>34</v>
      </c>
    </row>
  </sheetData>
  <conditionalFormatting sqref="D4">
    <cfRule type="expression" dxfId="1" priority="3">
      <formula>D4&gt;0</formula>
    </cfRule>
  </conditionalFormatting>
  <conditionalFormatting sqref="D5:D78">
    <cfRule type="expression" dxfId="0" priority="1">
      <formula>D5&gt;0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P123_R2G_List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</dc:creator>
  <cp:lastModifiedBy>admin</cp:lastModifiedBy>
  <dcterms:created xsi:type="dcterms:W3CDTF">2019-12-09T22:58:59Z</dcterms:created>
  <dcterms:modified xsi:type="dcterms:W3CDTF">2020-02-18T07:42:48Z</dcterms:modified>
</cp:coreProperties>
</file>